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e.English\OneDrive - electionson\Desktop\"/>
    </mc:Choice>
  </mc:AlternateContent>
  <xr:revisionPtr revIDLastSave="0" documentId="13_ncr:1_{56C76A3D-AF2E-408E-8CD6-A25FFF307450}" xr6:coauthVersionLast="47" xr6:coauthVersionMax="47" xr10:uidLastSave="{00000000-0000-0000-0000-000000000000}"/>
  <bookViews>
    <workbookView xWindow="-110" yWindow="-110" windowWidth="19420" windowHeight="10420" tabRatio="928" firstSheet="1" activeTab="10" xr2:uid="{5B30E5E9-B328-4C07-B657-43DA732D2478}"/>
  </bookViews>
  <sheets>
    <sheet name="FS as at Jan 31 2021" sheetId="5" r:id="rId1"/>
    <sheet name="January 2021" sheetId="6" r:id="rId2"/>
    <sheet name="Feb 2021 " sheetId="7" r:id="rId3"/>
    <sheet name="March 2021" sheetId="8" r:id="rId4"/>
    <sheet name="April 2021 " sheetId="9" r:id="rId5"/>
    <sheet name="May 2021" sheetId="10" r:id="rId6"/>
    <sheet name="June 2021" sheetId="11" r:id="rId7"/>
    <sheet name="July 2021 " sheetId="12" r:id="rId8"/>
    <sheet name="Aug to Oct 2021" sheetId="15" r:id="rId9"/>
    <sheet name="Nov and Dec 2021 " sheetId="21" r:id="rId10"/>
    <sheet name="2021 Year end Statements" sheetId="22" r:id="rId11"/>
    <sheet name="TD Nov and Dec" sheetId="19" r:id="rId12"/>
    <sheet name="Paypal Nov and Dec" sheetId="20" r:id="rId13"/>
    <sheet name="Financial Statements slide" sheetId="17" r:id="rId14"/>
    <sheet name="Financial Statements July 2021" sheetId="13" r:id="rId15"/>
    <sheet name="Financial Statements Oct 2021" sheetId="14" r:id="rId16"/>
  </sheets>
  <definedNames>
    <definedName name="_xlnm.Print_Area" localSheetId="10">'2021 Year end Statements'!$A$1:$C$66</definedName>
    <definedName name="_xlnm.Print_Area" localSheetId="4">'April 2021 '!$A$1:$C$70</definedName>
    <definedName name="_xlnm.Print_Area" localSheetId="8">'Aug to Oct 2021'!$A$1:$C$69</definedName>
    <definedName name="_xlnm.Print_Area" localSheetId="2">'Feb 2021 '!$A$1:$C$66</definedName>
    <definedName name="_xlnm.Print_Area" localSheetId="14">'Financial Statements July 2021'!$A$1:$C$60</definedName>
    <definedName name="_xlnm.Print_Area" localSheetId="15">'Financial Statements Oct 2021'!$A$1:$C$58</definedName>
    <definedName name="_xlnm.Print_Area" localSheetId="13">'Financial Statements slide'!$A$1:$C$57</definedName>
    <definedName name="_xlnm.Print_Area" localSheetId="0">'FS as at Jan 31 2021'!$A$1:$C$63</definedName>
    <definedName name="_xlnm.Print_Area" localSheetId="1">'January 2021'!$A$1:$C$66</definedName>
    <definedName name="_xlnm.Print_Area" localSheetId="7">'July 2021 '!$A$1:$C$69</definedName>
    <definedName name="_xlnm.Print_Area" localSheetId="6">'June 2021'!$A$1:$C$69</definedName>
    <definedName name="_xlnm.Print_Area" localSheetId="3">'March 2021'!$A$1:$C$71</definedName>
    <definedName name="_xlnm.Print_Area" localSheetId="5">'May 2021'!$A$1:$C$69</definedName>
    <definedName name="_xlnm.Print_Area" localSheetId="9">'Nov and Dec 2021 '!$A$1:$C$69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2" l="1"/>
  <c r="E18" i="22"/>
  <c r="E19" i="22"/>
  <c r="E20" i="22"/>
  <c r="E21" i="22"/>
  <c r="E22" i="22"/>
  <c r="E23" i="22"/>
  <c r="E24" i="22"/>
  <c r="E25" i="22"/>
  <c r="E17" i="22"/>
  <c r="E14" i="22"/>
  <c r="E26" i="22" l="1"/>
  <c r="E9" i="22" l="1"/>
  <c r="E10" i="22"/>
  <c r="E11" i="22"/>
  <c r="E12" i="22"/>
  <c r="E13" i="22"/>
  <c r="B10" i="22"/>
  <c r="E26" i="21"/>
  <c r="E14" i="21"/>
  <c r="E24" i="21"/>
  <c r="B10" i="21"/>
  <c r="E28" i="21" l="1"/>
  <c r="B19" i="21" s="1"/>
  <c r="B20" i="21" l="1"/>
  <c r="B22" i="21" s="1"/>
  <c r="C28" i="20"/>
  <c r="B28" i="20"/>
  <c r="C21" i="20"/>
  <c r="B21" i="20"/>
  <c r="C23" i="20" s="1"/>
  <c r="C30" i="20" s="1"/>
  <c r="C32" i="19"/>
  <c r="B32" i="19"/>
  <c r="C23" i="19"/>
  <c r="B23" i="19"/>
  <c r="E20" i="17"/>
  <c r="E14" i="17"/>
  <c r="B7" i="17"/>
  <c r="E6" i="17"/>
  <c r="E5" i="17"/>
  <c r="E10" i="17" s="1"/>
  <c r="E15" i="14"/>
  <c r="E6" i="14"/>
  <c r="E7" i="14"/>
  <c r="E21" i="14"/>
  <c r="E17" i="15"/>
  <c r="E26" i="15" s="1"/>
  <c r="E8" i="15"/>
  <c r="B10" i="15"/>
  <c r="B8" i="14"/>
  <c r="E17" i="13"/>
  <c r="E16" i="13"/>
  <c r="E9" i="13"/>
  <c r="E8" i="13"/>
  <c r="B15" i="13"/>
  <c r="E14" i="15" l="1"/>
  <c r="E28" i="15" s="1"/>
  <c r="B19" i="15" s="1"/>
  <c r="B20" i="15" s="1"/>
  <c r="B22" i="15" s="1"/>
  <c r="E8" i="22"/>
  <c r="E28" i="22" s="1"/>
  <c r="H7" i="22" s="1"/>
  <c r="H8" i="22" s="1"/>
  <c r="H10" i="22" s="1"/>
  <c r="C25" i="19"/>
  <c r="C34" i="19" s="1"/>
  <c r="E14" i="14"/>
  <c r="E22" i="14" s="1"/>
  <c r="E13" i="17"/>
  <c r="E21" i="17" s="1"/>
  <c r="E23" i="17" s="1"/>
  <c r="E26" i="17" s="1"/>
  <c r="B12" i="17" s="1"/>
  <c r="B13" i="17" s="1"/>
  <c r="B20" i="17" s="1"/>
  <c r="E11" i="14"/>
  <c r="E23" i="13"/>
  <c r="E13" i="13"/>
  <c r="B10" i="13"/>
  <c r="E26" i="12"/>
  <c r="E14" i="12"/>
  <c r="B10" i="12"/>
  <c r="E26" i="11"/>
  <c r="E14" i="11"/>
  <c r="B10" i="11"/>
  <c r="E26" i="10"/>
  <c r="E14" i="10"/>
  <c r="B10" i="10"/>
  <c r="E26" i="9"/>
  <c r="E14" i="9"/>
  <c r="B10" i="9"/>
  <c r="E25" i="13" l="1"/>
  <c r="E28" i="13" s="1"/>
  <c r="E24" i="14"/>
  <c r="E27" i="14" s="1"/>
  <c r="B13" i="14" s="1"/>
  <c r="B14" i="14" s="1"/>
  <c r="B21" i="14" s="1"/>
  <c r="E28" i="12"/>
  <c r="B43" i="12" s="1"/>
  <c r="B44" i="12" s="1"/>
  <c r="B46" i="12" s="1"/>
  <c r="E28" i="11"/>
  <c r="B42" i="11" s="1"/>
  <c r="B43" i="11" s="1"/>
  <c r="B45" i="11" s="1"/>
  <c r="E28" i="10"/>
  <c r="B42" i="10" s="1"/>
  <c r="B43" i="10" s="1"/>
  <c r="B45" i="10" s="1"/>
  <c r="E28" i="9"/>
  <c r="B42" i="9" s="1"/>
  <c r="B43" i="9" s="1"/>
  <c r="B45" i="9" s="1"/>
  <c r="E26" i="8"/>
  <c r="E14" i="8"/>
  <c r="B10" i="8"/>
  <c r="E26" i="7"/>
  <c r="E14" i="7"/>
  <c r="B10" i="7"/>
  <c r="E26" i="6"/>
  <c r="E14" i="6"/>
  <c r="B10" i="6"/>
  <c r="E28" i="8" l="1"/>
  <c r="B42" i="8" s="1"/>
  <c r="B43" i="8" s="1"/>
  <c r="B45" i="8" s="1"/>
  <c r="E28" i="7"/>
  <c r="E28" i="6"/>
  <c r="B14" i="5"/>
  <c r="E19" i="5"/>
  <c r="E11" i="5"/>
  <c r="B9" i="5"/>
  <c r="E21" i="5" l="1"/>
  <c r="E24" i="5" s="1"/>
</calcChain>
</file>

<file path=xl/sharedStrings.xml><?xml version="1.0" encoding="utf-8"?>
<sst xmlns="http://schemas.openxmlformats.org/spreadsheetml/2006/main" count="1248" uniqueCount="211">
  <si>
    <t>Junction Residents Association</t>
  </si>
  <si>
    <t>Financial Report</t>
  </si>
  <si>
    <t>TD Canada Trust</t>
  </si>
  <si>
    <t>Paypal</t>
  </si>
  <si>
    <t>Total Income</t>
  </si>
  <si>
    <t>Total Expenses</t>
  </si>
  <si>
    <t>Paypal CAD</t>
  </si>
  <si>
    <t>Statement of Income and Expenses</t>
  </si>
  <si>
    <t>Income</t>
  </si>
  <si>
    <t>Assets</t>
  </si>
  <si>
    <t>Liabilities</t>
  </si>
  <si>
    <t>Total Assets</t>
  </si>
  <si>
    <t>Expenses</t>
  </si>
  <si>
    <t>Paypal Services Charges</t>
  </si>
  <si>
    <t>TD Bank Service Charges</t>
  </si>
  <si>
    <t>Surpus (Deficit) at end of reporting period</t>
  </si>
  <si>
    <t>No Liabilities</t>
  </si>
  <si>
    <t>Web/Internet</t>
  </si>
  <si>
    <t>Membership/Donations</t>
  </si>
  <si>
    <t>Business Name Search</t>
  </si>
  <si>
    <t>Cheques Issued</t>
  </si>
  <si>
    <t>Incorporation Application</t>
  </si>
  <si>
    <t>Prior period surplus (deficit)</t>
  </si>
  <si>
    <t>Surpus (deficit) at end of reporting period</t>
  </si>
  <si>
    <t>Surplus (Deficit)</t>
  </si>
  <si>
    <t xml:space="preserve">Paypal USD </t>
  </si>
  <si>
    <t>As of January 31, 2021</t>
  </si>
  <si>
    <t>Expenses (excluding Banking/Paypal fees)</t>
  </si>
  <si>
    <t>for January 1, 2021 to January 31, 2021</t>
  </si>
  <si>
    <t>Cashed Dec. 18</t>
  </si>
  <si>
    <t>Cashed Jan. 05</t>
  </si>
  <si>
    <t>Sue Fleming</t>
  </si>
  <si>
    <t>Tuli Parubets</t>
  </si>
  <si>
    <t>Sue Marenick</t>
  </si>
  <si>
    <t>Mahima Madhava</t>
  </si>
  <si>
    <t>Pamela Mountain</t>
  </si>
  <si>
    <t>Jason Thomas</t>
  </si>
  <si>
    <t>for September 1, 2020 to January 31, 2021</t>
  </si>
  <si>
    <t>Balance Sheet as at January 31, 2020</t>
  </si>
  <si>
    <t>Bank Charges - Paypal</t>
  </si>
  <si>
    <t>Bank Charges - TD Bank</t>
  </si>
  <si>
    <t>2020 memberships</t>
  </si>
  <si>
    <t xml:space="preserve">2021 memberships </t>
  </si>
  <si>
    <t>2020 Donations</t>
  </si>
  <si>
    <t>Balance Sheet as at January 31, 2021</t>
  </si>
  <si>
    <t>Balance Sheet as at February 28, 2021</t>
  </si>
  <si>
    <t>Monthly Financial Report</t>
  </si>
  <si>
    <t>February 2021</t>
  </si>
  <si>
    <t>for February 1, 2021 to February 28, 2021</t>
  </si>
  <si>
    <t>2021 Membership/Donations</t>
  </si>
  <si>
    <t>2021 Expenses (excluding Banking/Paypal fees)</t>
  </si>
  <si>
    <t>2021 - Cheques Issued</t>
  </si>
  <si>
    <t>Lindsay Wilson</t>
  </si>
  <si>
    <t>Balance Sheet as at March 31, 2021</t>
  </si>
  <si>
    <t>March 2021</t>
  </si>
  <si>
    <t>for March 1, 2021 to March 31, 2021</t>
  </si>
  <si>
    <t>Kately Morley</t>
  </si>
  <si>
    <t>Geometra Design Ltd</t>
  </si>
  <si>
    <t>Barbie Lazarus</t>
  </si>
  <si>
    <t>Daniel Nieuwland</t>
  </si>
  <si>
    <t>Previous</t>
  </si>
  <si>
    <t>Current s/d</t>
  </si>
  <si>
    <t>Ending</t>
  </si>
  <si>
    <t>Difference</t>
  </si>
  <si>
    <t>For balancing purposes</t>
  </si>
  <si>
    <t>Currency Conversion</t>
  </si>
  <si>
    <t>April 2021</t>
  </si>
  <si>
    <t>Balance Sheet as at April 30, 2021</t>
  </si>
  <si>
    <t>for April 1, 2021 to April 30, 2021</t>
  </si>
  <si>
    <t>CHQ 140</t>
  </si>
  <si>
    <t>Canadian Insurance Brokers, policy N006220065</t>
  </si>
  <si>
    <t>CHQ 141</t>
  </si>
  <si>
    <t>Federation of South Toronto Residents Associations</t>
  </si>
  <si>
    <t>Insurance</t>
  </si>
  <si>
    <t>Lisa Van Arnhem</t>
  </si>
  <si>
    <t>Rajat Bharati</t>
  </si>
  <si>
    <t>Ronald Koperdraad</t>
  </si>
  <si>
    <t>Lynne Cavanagh</t>
  </si>
  <si>
    <t>Renee Frigault</t>
  </si>
  <si>
    <t>Andrea Hamilton</t>
  </si>
  <si>
    <t>Katherine Klein</t>
  </si>
  <si>
    <t>Colleen Elep</t>
  </si>
  <si>
    <t>Giuseppe Ranieri</t>
  </si>
  <si>
    <t>Tammy Bellevre</t>
  </si>
  <si>
    <t>Japjeev Bhasin</t>
  </si>
  <si>
    <t>David Kinahan</t>
  </si>
  <si>
    <t>Scott Berry</t>
  </si>
  <si>
    <t>May 2021</t>
  </si>
  <si>
    <t>Balance Sheet as at May 31, 2021</t>
  </si>
  <si>
    <t>for May 1, 2021 to May 31, 2021</t>
  </si>
  <si>
    <t>Cashed</t>
  </si>
  <si>
    <t>Stephanie Claydon</t>
  </si>
  <si>
    <t>John Dyk</t>
  </si>
  <si>
    <t>Katia Fox</t>
  </si>
  <si>
    <t>Irmgard Hees</t>
  </si>
  <si>
    <t>Velvet Wilson</t>
  </si>
  <si>
    <t>June 2021</t>
  </si>
  <si>
    <t>Balance Sheet as at June 30, 2021</t>
  </si>
  <si>
    <t>July 2021</t>
  </si>
  <si>
    <t>Balance Sheet as at July 31, 2021</t>
  </si>
  <si>
    <t>for July 1, 2021 to July 31, 2021</t>
  </si>
  <si>
    <t>for June 1, 2021 to June 30, 2021</t>
  </si>
  <si>
    <t>Contribution from High Park Community Alliance</t>
  </si>
  <si>
    <t>S. Veraraghaam</t>
  </si>
  <si>
    <t>TD</t>
  </si>
  <si>
    <t>F. Traficante</t>
  </si>
  <si>
    <t>B. Tuvshinjargel</t>
  </si>
  <si>
    <t>V. Clare</t>
  </si>
  <si>
    <t>Samantha Cooke</t>
  </si>
  <si>
    <t>Maralie Martin</t>
  </si>
  <si>
    <t>As at July 31, 2021</t>
  </si>
  <si>
    <t>for September 1, 2020 to July 31, 2021</t>
  </si>
  <si>
    <t xml:space="preserve">2020 memberships/donations </t>
  </si>
  <si>
    <t xml:space="preserve">2021 memberships/donations </t>
  </si>
  <si>
    <t>2021 memberships/donations Paypal</t>
  </si>
  <si>
    <t>2021 memberships TD Bank</t>
  </si>
  <si>
    <t>Membership fees, Federation South Toronto RAs</t>
  </si>
  <si>
    <t>for September 1, 2020 to October 31, 2021</t>
  </si>
  <si>
    <t>Balance Sheet as at October 31, 2021</t>
  </si>
  <si>
    <t>October 2021</t>
  </si>
  <si>
    <t>for Aug 1, 2021 to Oct 31, 2021</t>
  </si>
  <si>
    <t>CHQ 142</t>
  </si>
  <si>
    <t>Eleni Vassilakos, Prizes for JRA draw Café TO Event</t>
  </si>
  <si>
    <t>August</t>
  </si>
  <si>
    <t>September</t>
  </si>
  <si>
    <t>October</t>
  </si>
  <si>
    <t>Sandra Muscat</t>
  </si>
  <si>
    <t>Carolyn Jolly</t>
  </si>
  <si>
    <t>Anastasia Reid</t>
  </si>
  <si>
    <t>Tasha Gallant</t>
  </si>
  <si>
    <t>Helen Stiller</t>
  </si>
  <si>
    <t>Jupiter Locilento</t>
  </si>
  <si>
    <t>Donations - Design your Main Street</t>
  </si>
  <si>
    <t>Tuli Parubets: Toronto Mortgage Financing Services</t>
  </si>
  <si>
    <t>Prizes for JRA Draw, Café TO Event</t>
  </si>
  <si>
    <t>as at October 31, 2021</t>
  </si>
  <si>
    <t>Contributions - Design your Main Street</t>
  </si>
  <si>
    <t>Contribution - High Park Community Alliance</t>
  </si>
  <si>
    <t xml:space="preserve">Balance Sheet  </t>
  </si>
  <si>
    <t>Membership - Federation South Toronto RAs</t>
  </si>
  <si>
    <t>TD Bank transactions</t>
  </si>
  <si>
    <t>From/to</t>
  </si>
  <si>
    <t>Details</t>
  </si>
  <si>
    <t>November Opening balance</t>
  </si>
  <si>
    <t>Nov. 1, 2021</t>
  </si>
  <si>
    <t>etransfer</t>
  </si>
  <si>
    <t>Nov. 4, 2021</t>
  </si>
  <si>
    <t>Nov. 9, 2021</t>
  </si>
  <si>
    <t>Nov. 15, 2021</t>
  </si>
  <si>
    <t>Nov. 16, 2021</t>
  </si>
  <si>
    <t>Mobile deposit</t>
  </si>
  <si>
    <t>Nov. 22, 2021</t>
  </si>
  <si>
    <t>Nov. 30, 2021</t>
  </si>
  <si>
    <t>Tuli Parubets: Toronto Mortgage Financial Services</t>
  </si>
  <si>
    <t>Joy in the Junction Sponsorship</t>
  </si>
  <si>
    <t>Service charge</t>
  </si>
  <si>
    <t>TD Bank</t>
  </si>
  <si>
    <t>Fee</t>
  </si>
  <si>
    <t>Plan fee</t>
  </si>
  <si>
    <t>Rebate</t>
  </si>
  <si>
    <t>Plan rebate</t>
  </si>
  <si>
    <t>December opening Balance</t>
  </si>
  <si>
    <t>balanced</t>
  </si>
  <si>
    <t>Dec. 10, 2021</t>
  </si>
  <si>
    <t>Dec. 14, 2021</t>
  </si>
  <si>
    <t>CHQ 143</t>
  </si>
  <si>
    <t>Dec. 29, 2021</t>
  </si>
  <si>
    <t>CHQ 145</t>
  </si>
  <si>
    <t>Eleni Vassilakos</t>
  </si>
  <si>
    <t>Dec. 31, 2021</t>
  </si>
  <si>
    <t>January opening balance</t>
  </si>
  <si>
    <t>Paypal transactions</t>
  </si>
  <si>
    <t>General Payment</t>
  </si>
  <si>
    <t>Loren Hicks</t>
  </si>
  <si>
    <t>Nov. 2, 2021</t>
  </si>
  <si>
    <t>Donation Payment</t>
  </si>
  <si>
    <t>Jim Lane</t>
  </si>
  <si>
    <t>Nov. 3, 2021</t>
  </si>
  <si>
    <t>Nov. 8, 2021</t>
  </si>
  <si>
    <t>Kelly Sobie</t>
  </si>
  <si>
    <t>Nov. 12, 2021</t>
  </si>
  <si>
    <t>Nov. 14, 2021</t>
  </si>
  <si>
    <t>Bailie Tabak</t>
  </si>
  <si>
    <t>Tanya Smith</t>
  </si>
  <si>
    <t>Kathryn Boyle</t>
  </si>
  <si>
    <t>Katey Morley</t>
  </si>
  <si>
    <t>Nov. 29, 2021</t>
  </si>
  <si>
    <t>Service Fee</t>
  </si>
  <si>
    <t>Dec. 8, 2021</t>
  </si>
  <si>
    <t>Mobile Payment</t>
  </si>
  <si>
    <t>Vic Huard</t>
  </si>
  <si>
    <t>Dec. 30, 2021</t>
  </si>
  <si>
    <t>for Nov 1, 2021 to Dec 31, 2021</t>
  </si>
  <si>
    <t>Balance Sheet as at December 31, 2021</t>
  </si>
  <si>
    <t xml:space="preserve"> Financial Report</t>
  </si>
  <si>
    <t>December 2021</t>
  </si>
  <si>
    <t>Donations - Joy in the Junction</t>
  </si>
  <si>
    <t>Eleni Vassilakos Joy in the Junction</t>
  </si>
  <si>
    <t>Insurance Joy in the Junction</t>
  </si>
  <si>
    <t>CHQ 144</t>
  </si>
  <si>
    <t>Canadian Insurance - Joy In the Junction</t>
  </si>
  <si>
    <t>Mahina Madhaus - Joy in the Junction</t>
  </si>
  <si>
    <t>Eleni Vassilakos, Joy in the Junction</t>
  </si>
  <si>
    <t>Joy in The Junction Event</t>
  </si>
  <si>
    <t>JRA Draw Café TO Event - Prizes</t>
  </si>
  <si>
    <t>Joy in the Junction Event - Insurance</t>
  </si>
  <si>
    <t>Difference due to CHQ 144 (not cashed)</t>
  </si>
  <si>
    <t>for Jan. 1, 2021 to Dec 31, 2021</t>
  </si>
  <si>
    <t>Bank Reconciliation - For balancing purposes</t>
  </si>
  <si>
    <t>CHQ 144 $455.00 - not cashed</t>
  </si>
  <si>
    <t>Membership fees - Fed. Of South Toronto Residents Associations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</si>
</sst>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09]d\-mmm\-yy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14"/>
      <color indexed="12"/>
      <name val="Helv"/>
    </font>
    <font>
      <b/>
      <sz val="12"/>
      <color indexed="12"/>
      <name val="Helv"/>
    </font>
    <font>
      <b/>
      <sz val="10"/>
      <color indexed="12"/>
      <name val="Helv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10"/>
      <color rgb="FFFF0000"/>
      <name val="Arial"/>
      <family val="2"/>
    </font>
    <font>
      <sz val="8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4" fontId="4" fillId="0" borderId="0" xfId="0" applyNumberFormat="1" applyFont="1"/>
    <xf numFmtId="4" fontId="0" fillId="0" borderId="0" xfId="0" applyNumberFormat="1"/>
    <xf numFmtId="0" fontId="6" fillId="0" borderId="0" xfId="0" applyFont="1"/>
    <xf numFmtId="43" fontId="2" fillId="0" borderId="0" xfId="1"/>
    <xf numFmtId="43" fontId="2" fillId="0" borderId="0" xfId="1" applyFill="1"/>
    <xf numFmtId="43" fontId="0" fillId="0" borderId="0" xfId="1" applyFont="1"/>
    <xf numFmtId="43" fontId="2" fillId="0" borderId="0" xfId="1" applyFont="1"/>
    <xf numFmtId="17" fontId="2" fillId="0" borderId="0" xfId="1" applyNumberFormat="1"/>
    <xf numFmtId="0" fontId="8" fillId="0" borderId="0" xfId="0" applyFont="1"/>
    <xf numFmtId="0" fontId="7" fillId="0" borderId="0" xfId="0" applyFont="1" applyAlignment="1">
      <alignment horizontal="right"/>
    </xf>
    <xf numFmtId="43" fontId="2" fillId="0" borderId="2" xfId="1" applyBorder="1"/>
    <xf numFmtId="0" fontId="8" fillId="0" borderId="0" xfId="0" applyFont="1" applyAlignment="1">
      <alignment horizontal="center"/>
    </xf>
    <xf numFmtId="43" fontId="2" fillId="0" borderId="0" xfId="1" applyBorder="1"/>
    <xf numFmtId="0" fontId="8" fillId="0" borderId="0" xfId="0" applyFont="1" applyAlignment="1">
      <alignment horizontal="left"/>
    </xf>
    <xf numFmtId="164" fontId="0" fillId="0" borderId="0" xfId="0" applyNumberFormat="1"/>
    <xf numFmtId="43" fontId="10" fillId="0" borderId="1" xfId="1" applyFont="1" applyBorder="1"/>
    <xf numFmtId="0" fontId="11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3" fontId="7" fillId="0" borderId="2" xfId="1" applyFont="1" applyBorder="1"/>
    <xf numFmtId="43" fontId="7" fillId="0" borderId="0" xfId="1" applyFont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3" fontId="10" fillId="0" borderId="0" xfId="1" applyFont="1" applyBorder="1"/>
    <xf numFmtId="0" fontId="0" fillId="0" borderId="0" xfId="0" applyBorder="1"/>
    <xf numFmtId="165" fontId="0" fillId="0" borderId="0" xfId="0" applyNumberFormat="1"/>
    <xf numFmtId="165" fontId="0" fillId="0" borderId="0" xfId="0" applyNumberFormat="1" applyBorder="1"/>
    <xf numFmtId="43" fontId="0" fillId="0" borderId="0" xfId="1" applyFont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8" fillId="0" borderId="0" xfId="0" applyNumberFormat="1" applyFont="1"/>
    <xf numFmtId="43" fontId="0" fillId="0" borderId="0" xfId="0" applyNumberFormat="1" applyBorder="1"/>
    <xf numFmtId="43" fontId="0" fillId="0" borderId="0" xfId="0" applyNumberFormat="1"/>
    <xf numFmtId="0" fontId="8" fillId="0" borderId="0" xfId="0" applyFont="1" applyBorder="1"/>
    <xf numFmtId="0" fontId="7" fillId="0" borderId="0" xfId="0" applyFont="1" applyFill="1" applyBorder="1" applyAlignment="1">
      <alignment horizontal="right"/>
    </xf>
    <xf numFmtId="0" fontId="0" fillId="0" borderId="3" xfId="0" applyBorder="1"/>
    <xf numFmtId="0" fontId="6" fillId="0" borderId="3" xfId="0" applyFont="1" applyBorder="1"/>
    <xf numFmtId="165" fontId="0" fillId="0" borderId="3" xfId="0" applyNumberFormat="1" applyBorder="1"/>
    <xf numFmtId="165" fontId="8" fillId="0" borderId="3" xfId="0" applyNumberFormat="1" applyFont="1" applyBorder="1"/>
    <xf numFmtId="0" fontId="8" fillId="0" borderId="3" xfId="0" applyFont="1" applyBorder="1"/>
    <xf numFmtId="165" fontId="8" fillId="0" borderId="0" xfId="0" applyNumberFormat="1" applyFont="1" applyBorder="1"/>
    <xf numFmtId="43" fontId="0" fillId="0" borderId="0" xfId="1" applyFont="1" applyFill="1" applyBorder="1"/>
    <xf numFmtId="0" fontId="8" fillId="0" borderId="0" xfId="0" applyFont="1" applyFill="1" applyBorder="1"/>
    <xf numFmtId="0" fontId="12" fillId="0" borderId="0" xfId="0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0" fillId="2" borderId="0" xfId="0" applyFill="1"/>
    <xf numFmtId="0" fontId="6" fillId="2" borderId="0" xfId="0" applyFont="1" applyFill="1" applyAlignment="1">
      <alignment horizontal="center"/>
    </xf>
    <xf numFmtId="0" fontId="9" fillId="2" borderId="0" xfId="0" applyFont="1" applyFill="1"/>
    <xf numFmtId="43" fontId="2" fillId="2" borderId="0" xfId="1" applyFill="1"/>
    <xf numFmtId="0" fontId="8" fillId="2" borderId="0" xfId="0" applyFont="1" applyFill="1"/>
    <xf numFmtId="0" fontId="7" fillId="2" borderId="0" xfId="0" applyFont="1" applyFill="1" applyAlignment="1">
      <alignment horizontal="right"/>
    </xf>
    <xf numFmtId="43" fontId="7" fillId="2" borderId="2" xfId="1" applyFont="1" applyFill="1" applyBorder="1"/>
    <xf numFmtId="43" fontId="2" fillId="2" borderId="0" xfId="1" applyFill="1" applyBorder="1"/>
    <xf numFmtId="0" fontId="11" fillId="2" borderId="0" xfId="0" applyFont="1" applyFill="1" applyAlignment="1">
      <alignment horizontal="center"/>
    </xf>
    <xf numFmtId="43" fontId="7" fillId="2" borderId="0" xfId="1" applyFont="1" applyFill="1" applyBorder="1"/>
    <xf numFmtId="0" fontId="8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43" fontId="10" fillId="2" borderId="1" xfId="1" applyFont="1" applyFill="1" applyBorder="1"/>
    <xf numFmtId="0" fontId="6" fillId="0" borderId="0" xfId="0" applyFont="1" applyAlignment="1">
      <alignment horizontal="left"/>
    </xf>
    <xf numFmtId="0" fontId="8" fillId="0" borderId="4" xfId="0" applyFont="1" applyBorder="1"/>
    <xf numFmtId="0" fontId="8" fillId="2" borderId="4" xfId="0" applyFont="1" applyFill="1" applyBorder="1"/>
    <xf numFmtId="0" fontId="6" fillId="2" borderId="0" xfId="0" applyFont="1" applyFill="1" applyAlignment="1">
      <alignment horizontal="left"/>
    </xf>
    <xf numFmtId="43" fontId="0" fillId="2" borderId="0" xfId="0" applyNumberFormat="1" applyFill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5" fillId="0" borderId="0" xfId="0" quotePrefix="1" applyNumberFormat="1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0" borderId="0" xfId="2"/>
    <xf numFmtId="43" fontId="0" fillId="0" borderId="0" xfId="3" applyFont="1"/>
    <xf numFmtId="43" fontId="16" fillId="0" borderId="5" xfId="3" applyFont="1" applyBorder="1"/>
    <xf numFmtId="43" fontId="0" fillId="0" borderId="5" xfId="3" applyFont="1" applyBorder="1"/>
    <xf numFmtId="43" fontId="0" fillId="3" borderId="0" xfId="3" applyFont="1" applyFill="1"/>
    <xf numFmtId="17" fontId="0" fillId="0" borderId="3" xfId="0" applyNumberFormat="1" applyBorder="1"/>
    <xf numFmtId="43" fontId="2" fillId="4" borderId="0" xfId="1" applyFill="1"/>
    <xf numFmtId="0" fontId="12" fillId="0" borderId="0" xfId="0" applyFont="1" applyBorder="1" applyAlignment="1">
      <alignment horizontal="left"/>
    </xf>
    <xf numFmtId="43" fontId="2" fillId="0" borderId="0" xfId="1" applyBorder="1" applyAlignment="1">
      <alignment horizontal="left"/>
    </xf>
    <xf numFmtId="0" fontId="7" fillId="0" borderId="0" xfId="0" applyFont="1" applyBorder="1" applyAlignment="1">
      <alignment horizontal="left"/>
    </xf>
    <xf numFmtId="43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3" fontId="0" fillId="4" borderId="0" xfId="0" applyNumberFormat="1" applyFill="1" applyAlignment="1">
      <alignment horizontal="left"/>
    </xf>
  </cellXfs>
  <cellStyles count="4">
    <cellStyle name="Comma" xfId="1" builtinId="3"/>
    <cellStyle name="Comma 2" xfId="3" xr:uid="{374D63A1-76D6-49A0-BCE8-548A147315D7}"/>
    <cellStyle name="Normal" xfId="0" builtinId="0"/>
    <cellStyle name="Normal 2" xfId="2" xr:uid="{7F63F191-71D6-4B18-8F9C-F65EC85E565C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DE14-89B0-4E44-9D8D-7CAA8A2F7175}">
  <sheetPr>
    <pageSetUpPr fitToPage="1"/>
  </sheetPr>
  <dimension ref="A1:M59"/>
  <sheetViews>
    <sheetView workbookViewId="0">
      <selection activeCell="G19" sqref="G19"/>
    </sheetView>
  </sheetViews>
  <sheetFormatPr defaultRowHeight="12.5" x14ac:dyDescent="0.25"/>
  <cols>
    <col min="1" max="1" width="39.54296875" customWidth="1"/>
    <col min="2" max="2" width="10.81640625" customWidth="1"/>
    <col min="3" max="3" width="8.54296875" customWidth="1"/>
    <col min="4" max="4" width="40" customWidth="1"/>
    <col min="5" max="5" width="12.54296875" customWidth="1"/>
    <col min="248" max="248" width="34.1796875" customWidth="1"/>
    <col min="249" max="249" width="10.81640625" customWidth="1"/>
    <col min="252" max="252" width="9.453125" bestFit="1" customWidth="1"/>
    <col min="253" max="253" width="30.81640625" customWidth="1"/>
    <col min="254" max="254" width="9.1796875" bestFit="1" customWidth="1"/>
    <col min="255" max="255" width="9.1796875" customWidth="1"/>
    <col min="504" max="504" width="34.1796875" customWidth="1"/>
    <col min="505" max="505" width="10.81640625" customWidth="1"/>
    <col min="508" max="508" width="9.453125" bestFit="1" customWidth="1"/>
    <col min="509" max="509" width="30.81640625" customWidth="1"/>
    <col min="510" max="510" width="9.1796875" bestFit="1" customWidth="1"/>
    <col min="511" max="511" width="9.1796875" customWidth="1"/>
    <col min="760" max="760" width="34.1796875" customWidth="1"/>
    <col min="761" max="761" width="10.81640625" customWidth="1"/>
    <col min="764" max="764" width="9.453125" bestFit="1" customWidth="1"/>
    <col min="765" max="765" width="30.81640625" customWidth="1"/>
    <col min="766" max="766" width="9.1796875" bestFit="1" customWidth="1"/>
    <col min="767" max="767" width="9.1796875" customWidth="1"/>
    <col min="1016" max="1016" width="34.1796875" customWidth="1"/>
    <col min="1017" max="1017" width="10.81640625" customWidth="1"/>
    <col min="1020" max="1020" width="9.453125" bestFit="1" customWidth="1"/>
    <col min="1021" max="1021" width="30.81640625" customWidth="1"/>
    <col min="1022" max="1022" width="9.1796875" bestFit="1" customWidth="1"/>
    <col min="1023" max="1023" width="9.1796875" customWidth="1"/>
    <col min="1272" max="1272" width="34.1796875" customWidth="1"/>
    <col min="1273" max="1273" width="10.81640625" customWidth="1"/>
    <col min="1276" max="1276" width="9.453125" bestFit="1" customWidth="1"/>
    <col min="1277" max="1277" width="30.81640625" customWidth="1"/>
    <col min="1278" max="1278" width="9.1796875" bestFit="1" customWidth="1"/>
    <col min="1279" max="1279" width="9.1796875" customWidth="1"/>
    <col min="1528" max="1528" width="34.1796875" customWidth="1"/>
    <col min="1529" max="1529" width="10.81640625" customWidth="1"/>
    <col min="1532" max="1532" width="9.453125" bestFit="1" customWidth="1"/>
    <col min="1533" max="1533" width="30.81640625" customWidth="1"/>
    <col min="1534" max="1534" width="9.1796875" bestFit="1" customWidth="1"/>
    <col min="1535" max="1535" width="9.1796875" customWidth="1"/>
    <col min="1784" max="1784" width="34.1796875" customWidth="1"/>
    <col min="1785" max="1785" width="10.81640625" customWidth="1"/>
    <col min="1788" max="1788" width="9.453125" bestFit="1" customWidth="1"/>
    <col min="1789" max="1789" width="30.81640625" customWidth="1"/>
    <col min="1790" max="1790" width="9.1796875" bestFit="1" customWidth="1"/>
    <col min="1791" max="1791" width="9.1796875" customWidth="1"/>
    <col min="2040" max="2040" width="34.1796875" customWidth="1"/>
    <col min="2041" max="2041" width="10.81640625" customWidth="1"/>
    <col min="2044" max="2044" width="9.453125" bestFit="1" customWidth="1"/>
    <col min="2045" max="2045" width="30.81640625" customWidth="1"/>
    <col min="2046" max="2046" width="9.1796875" bestFit="1" customWidth="1"/>
    <col min="2047" max="2047" width="9.1796875" customWidth="1"/>
    <col min="2296" max="2296" width="34.1796875" customWidth="1"/>
    <col min="2297" max="2297" width="10.81640625" customWidth="1"/>
    <col min="2300" max="2300" width="9.453125" bestFit="1" customWidth="1"/>
    <col min="2301" max="2301" width="30.81640625" customWidth="1"/>
    <col min="2302" max="2302" width="9.1796875" bestFit="1" customWidth="1"/>
    <col min="2303" max="2303" width="9.1796875" customWidth="1"/>
    <col min="2552" max="2552" width="34.1796875" customWidth="1"/>
    <col min="2553" max="2553" width="10.81640625" customWidth="1"/>
    <col min="2556" max="2556" width="9.453125" bestFit="1" customWidth="1"/>
    <col min="2557" max="2557" width="30.81640625" customWidth="1"/>
    <col min="2558" max="2558" width="9.1796875" bestFit="1" customWidth="1"/>
    <col min="2559" max="2559" width="9.1796875" customWidth="1"/>
    <col min="2808" max="2808" width="34.1796875" customWidth="1"/>
    <col min="2809" max="2809" width="10.81640625" customWidth="1"/>
    <col min="2812" max="2812" width="9.453125" bestFit="1" customWidth="1"/>
    <col min="2813" max="2813" width="30.81640625" customWidth="1"/>
    <col min="2814" max="2814" width="9.1796875" bestFit="1" customWidth="1"/>
    <col min="2815" max="2815" width="9.1796875" customWidth="1"/>
    <col min="3064" max="3064" width="34.1796875" customWidth="1"/>
    <col min="3065" max="3065" width="10.81640625" customWidth="1"/>
    <col min="3068" max="3068" width="9.453125" bestFit="1" customWidth="1"/>
    <col min="3069" max="3069" width="30.81640625" customWidth="1"/>
    <col min="3070" max="3070" width="9.1796875" bestFit="1" customWidth="1"/>
    <col min="3071" max="3071" width="9.1796875" customWidth="1"/>
    <col min="3320" max="3320" width="34.1796875" customWidth="1"/>
    <col min="3321" max="3321" width="10.81640625" customWidth="1"/>
    <col min="3324" max="3324" width="9.453125" bestFit="1" customWidth="1"/>
    <col min="3325" max="3325" width="30.81640625" customWidth="1"/>
    <col min="3326" max="3326" width="9.1796875" bestFit="1" customWidth="1"/>
    <col min="3327" max="3327" width="9.1796875" customWidth="1"/>
    <col min="3576" max="3576" width="34.1796875" customWidth="1"/>
    <col min="3577" max="3577" width="10.81640625" customWidth="1"/>
    <col min="3580" max="3580" width="9.453125" bestFit="1" customWidth="1"/>
    <col min="3581" max="3581" width="30.81640625" customWidth="1"/>
    <col min="3582" max="3582" width="9.1796875" bestFit="1" customWidth="1"/>
    <col min="3583" max="3583" width="9.1796875" customWidth="1"/>
    <col min="3832" max="3832" width="34.1796875" customWidth="1"/>
    <col min="3833" max="3833" width="10.81640625" customWidth="1"/>
    <col min="3836" max="3836" width="9.453125" bestFit="1" customWidth="1"/>
    <col min="3837" max="3837" width="30.81640625" customWidth="1"/>
    <col min="3838" max="3838" width="9.1796875" bestFit="1" customWidth="1"/>
    <col min="3839" max="3839" width="9.1796875" customWidth="1"/>
    <col min="4088" max="4088" width="34.1796875" customWidth="1"/>
    <col min="4089" max="4089" width="10.81640625" customWidth="1"/>
    <col min="4092" max="4092" width="9.453125" bestFit="1" customWidth="1"/>
    <col min="4093" max="4093" width="30.81640625" customWidth="1"/>
    <col min="4094" max="4094" width="9.1796875" bestFit="1" customWidth="1"/>
    <col min="4095" max="4095" width="9.1796875" customWidth="1"/>
    <col min="4344" max="4344" width="34.1796875" customWidth="1"/>
    <col min="4345" max="4345" width="10.81640625" customWidth="1"/>
    <col min="4348" max="4348" width="9.453125" bestFit="1" customWidth="1"/>
    <col min="4349" max="4349" width="30.81640625" customWidth="1"/>
    <col min="4350" max="4350" width="9.1796875" bestFit="1" customWidth="1"/>
    <col min="4351" max="4351" width="9.1796875" customWidth="1"/>
    <col min="4600" max="4600" width="34.1796875" customWidth="1"/>
    <col min="4601" max="4601" width="10.81640625" customWidth="1"/>
    <col min="4604" max="4604" width="9.453125" bestFit="1" customWidth="1"/>
    <col min="4605" max="4605" width="30.81640625" customWidth="1"/>
    <col min="4606" max="4606" width="9.1796875" bestFit="1" customWidth="1"/>
    <col min="4607" max="4607" width="9.1796875" customWidth="1"/>
    <col min="4856" max="4856" width="34.1796875" customWidth="1"/>
    <col min="4857" max="4857" width="10.81640625" customWidth="1"/>
    <col min="4860" max="4860" width="9.453125" bestFit="1" customWidth="1"/>
    <col min="4861" max="4861" width="30.81640625" customWidth="1"/>
    <col min="4862" max="4862" width="9.1796875" bestFit="1" customWidth="1"/>
    <col min="4863" max="4863" width="9.1796875" customWidth="1"/>
    <col min="5112" max="5112" width="34.1796875" customWidth="1"/>
    <col min="5113" max="5113" width="10.81640625" customWidth="1"/>
    <col min="5116" max="5116" width="9.453125" bestFit="1" customWidth="1"/>
    <col min="5117" max="5117" width="30.81640625" customWidth="1"/>
    <col min="5118" max="5118" width="9.1796875" bestFit="1" customWidth="1"/>
    <col min="5119" max="5119" width="9.1796875" customWidth="1"/>
    <col min="5368" max="5368" width="34.1796875" customWidth="1"/>
    <col min="5369" max="5369" width="10.81640625" customWidth="1"/>
    <col min="5372" max="5372" width="9.453125" bestFit="1" customWidth="1"/>
    <col min="5373" max="5373" width="30.81640625" customWidth="1"/>
    <col min="5374" max="5374" width="9.1796875" bestFit="1" customWidth="1"/>
    <col min="5375" max="5375" width="9.1796875" customWidth="1"/>
    <col min="5624" max="5624" width="34.1796875" customWidth="1"/>
    <col min="5625" max="5625" width="10.81640625" customWidth="1"/>
    <col min="5628" max="5628" width="9.453125" bestFit="1" customWidth="1"/>
    <col min="5629" max="5629" width="30.81640625" customWidth="1"/>
    <col min="5630" max="5630" width="9.1796875" bestFit="1" customWidth="1"/>
    <col min="5631" max="5631" width="9.1796875" customWidth="1"/>
    <col min="5880" max="5880" width="34.1796875" customWidth="1"/>
    <col min="5881" max="5881" width="10.81640625" customWidth="1"/>
    <col min="5884" max="5884" width="9.453125" bestFit="1" customWidth="1"/>
    <col min="5885" max="5885" width="30.81640625" customWidth="1"/>
    <col min="5886" max="5886" width="9.1796875" bestFit="1" customWidth="1"/>
    <col min="5887" max="5887" width="9.1796875" customWidth="1"/>
    <col min="6136" max="6136" width="34.1796875" customWidth="1"/>
    <col min="6137" max="6137" width="10.81640625" customWidth="1"/>
    <col min="6140" max="6140" width="9.453125" bestFit="1" customWidth="1"/>
    <col min="6141" max="6141" width="30.81640625" customWidth="1"/>
    <col min="6142" max="6142" width="9.1796875" bestFit="1" customWidth="1"/>
    <col min="6143" max="6143" width="9.1796875" customWidth="1"/>
    <col min="6392" max="6392" width="34.1796875" customWidth="1"/>
    <col min="6393" max="6393" width="10.81640625" customWidth="1"/>
    <col min="6396" max="6396" width="9.453125" bestFit="1" customWidth="1"/>
    <col min="6397" max="6397" width="30.81640625" customWidth="1"/>
    <col min="6398" max="6398" width="9.1796875" bestFit="1" customWidth="1"/>
    <col min="6399" max="6399" width="9.1796875" customWidth="1"/>
    <col min="6648" max="6648" width="34.1796875" customWidth="1"/>
    <col min="6649" max="6649" width="10.81640625" customWidth="1"/>
    <col min="6652" max="6652" width="9.453125" bestFit="1" customWidth="1"/>
    <col min="6653" max="6653" width="30.81640625" customWidth="1"/>
    <col min="6654" max="6654" width="9.1796875" bestFit="1" customWidth="1"/>
    <col min="6655" max="6655" width="9.1796875" customWidth="1"/>
    <col min="6904" max="6904" width="34.1796875" customWidth="1"/>
    <col min="6905" max="6905" width="10.81640625" customWidth="1"/>
    <col min="6908" max="6908" width="9.453125" bestFit="1" customWidth="1"/>
    <col min="6909" max="6909" width="30.81640625" customWidth="1"/>
    <col min="6910" max="6910" width="9.1796875" bestFit="1" customWidth="1"/>
    <col min="6911" max="6911" width="9.1796875" customWidth="1"/>
    <col min="7160" max="7160" width="34.1796875" customWidth="1"/>
    <col min="7161" max="7161" width="10.81640625" customWidth="1"/>
    <col min="7164" max="7164" width="9.453125" bestFit="1" customWidth="1"/>
    <col min="7165" max="7165" width="30.81640625" customWidth="1"/>
    <col min="7166" max="7166" width="9.1796875" bestFit="1" customWidth="1"/>
    <col min="7167" max="7167" width="9.1796875" customWidth="1"/>
    <col min="7416" max="7416" width="34.1796875" customWidth="1"/>
    <col min="7417" max="7417" width="10.81640625" customWidth="1"/>
    <col min="7420" max="7420" width="9.453125" bestFit="1" customWidth="1"/>
    <col min="7421" max="7421" width="30.81640625" customWidth="1"/>
    <col min="7422" max="7422" width="9.1796875" bestFit="1" customWidth="1"/>
    <col min="7423" max="7423" width="9.1796875" customWidth="1"/>
    <col min="7672" max="7672" width="34.1796875" customWidth="1"/>
    <col min="7673" max="7673" width="10.81640625" customWidth="1"/>
    <col min="7676" max="7676" width="9.453125" bestFit="1" customWidth="1"/>
    <col min="7677" max="7677" width="30.81640625" customWidth="1"/>
    <col min="7678" max="7678" width="9.1796875" bestFit="1" customWidth="1"/>
    <col min="7679" max="7679" width="9.1796875" customWidth="1"/>
    <col min="7928" max="7928" width="34.1796875" customWidth="1"/>
    <col min="7929" max="7929" width="10.81640625" customWidth="1"/>
    <col min="7932" max="7932" width="9.453125" bestFit="1" customWidth="1"/>
    <col min="7933" max="7933" width="30.81640625" customWidth="1"/>
    <col min="7934" max="7934" width="9.1796875" bestFit="1" customWidth="1"/>
    <col min="7935" max="7935" width="9.1796875" customWidth="1"/>
    <col min="8184" max="8184" width="34.1796875" customWidth="1"/>
    <col min="8185" max="8185" width="10.81640625" customWidth="1"/>
    <col min="8188" max="8188" width="9.453125" bestFit="1" customWidth="1"/>
    <col min="8189" max="8189" width="30.81640625" customWidth="1"/>
    <col min="8190" max="8190" width="9.1796875" bestFit="1" customWidth="1"/>
    <col min="8191" max="8191" width="9.1796875" customWidth="1"/>
    <col min="8440" max="8440" width="34.1796875" customWidth="1"/>
    <col min="8441" max="8441" width="10.81640625" customWidth="1"/>
    <col min="8444" max="8444" width="9.453125" bestFit="1" customWidth="1"/>
    <col min="8445" max="8445" width="30.81640625" customWidth="1"/>
    <col min="8446" max="8446" width="9.1796875" bestFit="1" customWidth="1"/>
    <col min="8447" max="8447" width="9.1796875" customWidth="1"/>
    <col min="8696" max="8696" width="34.1796875" customWidth="1"/>
    <col min="8697" max="8697" width="10.81640625" customWidth="1"/>
    <col min="8700" max="8700" width="9.453125" bestFit="1" customWidth="1"/>
    <col min="8701" max="8701" width="30.81640625" customWidth="1"/>
    <col min="8702" max="8702" width="9.1796875" bestFit="1" customWidth="1"/>
    <col min="8703" max="8703" width="9.1796875" customWidth="1"/>
    <col min="8952" max="8952" width="34.1796875" customWidth="1"/>
    <col min="8953" max="8953" width="10.81640625" customWidth="1"/>
    <col min="8956" max="8956" width="9.453125" bestFit="1" customWidth="1"/>
    <col min="8957" max="8957" width="30.81640625" customWidth="1"/>
    <col min="8958" max="8958" width="9.1796875" bestFit="1" customWidth="1"/>
    <col min="8959" max="8959" width="9.1796875" customWidth="1"/>
    <col min="9208" max="9208" width="34.1796875" customWidth="1"/>
    <col min="9209" max="9209" width="10.81640625" customWidth="1"/>
    <col min="9212" max="9212" width="9.453125" bestFit="1" customWidth="1"/>
    <col min="9213" max="9213" width="30.81640625" customWidth="1"/>
    <col min="9214" max="9214" width="9.1796875" bestFit="1" customWidth="1"/>
    <col min="9215" max="9215" width="9.1796875" customWidth="1"/>
    <col min="9464" max="9464" width="34.1796875" customWidth="1"/>
    <col min="9465" max="9465" width="10.81640625" customWidth="1"/>
    <col min="9468" max="9468" width="9.453125" bestFit="1" customWidth="1"/>
    <col min="9469" max="9469" width="30.81640625" customWidth="1"/>
    <col min="9470" max="9470" width="9.1796875" bestFit="1" customWidth="1"/>
    <col min="9471" max="9471" width="9.1796875" customWidth="1"/>
    <col min="9720" max="9720" width="34.1796875" customWidth="1"/>
    <col min="9721" max="9721" width="10.81640625" customWidth="1"/>
    <col min="9724" max="9724" width="9.453125" bestFit="1" customWidth="1"/>
    <col min="9725" max="9725" width="30.81640625" customWidth="1"/>
    <col min="9726" max="9726" width="9.1796875" bestFit="1" customWidth="1"/>
    <col min="9727" max="9727" width="9.1796875" customWidth="1"/>
    <col min="9976" max="9976" width="34.1796875" customWidth="1"/>
    <col min="9977" max="9977" width="10.81640625" customWidth="1"/>
    <col min="9980" max="9980" width="9.453125" bestFit="1" customWidth="1"/>
    <col min="9981" max="9981" width="30.81640625" customWidth="1"/>
    <col min="9982" max="9982" width="9.1796875" bestFit="1" customWidth="1"/>
    <col min="9983" max="9983" width="9.1796875" customWidth="1"/>
    <col min="10232" max="10232" width="34.1796875" customWidth="1"/>
    <col min="10233" max="10233" width="10.81640625" customWidth="1"/>
    <col min="10236" max="10236" width="9.453125" bestFit="1" customWidth="1"/>
    <col min="10237" max="10237" width="30.81640625" customWidth="1"/>
    <col min="10238" max="10238" width="9.1796875" bestFit="1" customWidth="1"/>
    <col min="10239" max="10239" width="9.1796875" customWidth="1"/>
    <col min="10488" max="10488" width="34.1796875" customWidth="1"/>
    <col min="10489" max="10489" width="10.81640625" customWidth="1"/>
    <col min="10492" max="10492" width="9.453125" bestFit="1" customWidth="1"/>
    <col min="10493" max="10493" width="30.81640625" customWidth="1"/>
    <col min="10494" max="10494" width="9.1796875" bestFit="1" customWidth="1"/>
    <col min="10495" max="10495" width="9.1796875" customWidth="1"/>
    <col min="10744" max="10744" width="34.1796875" customWidth="1"/>
    <col min="10745" max="10745" width="10.81640625" customWidth="1"/>
    <col min="10748" max="10748" width="9.453125" bestFit="1" customWidth="1"/>
    <col min="10749" max="10749" width="30.81640625" customWidth="1"/>
    <col min="10750" max="10750" width="9.1796875" bestFit="1" customWidth="1"/>
    <col min="10751" max="10751" width="9.1796875" customWidth="1"/>
    <col min="11000" max="11000" width="34.1796875" customWidth="1"/>
    <col min="11001" max="11001" width="10.81640625" customWidth="1"/>
    <col min="11004" max="11004" width="9.453125" bestFit="1" customWidth="1"/>
    <col min="11005" max="11005" width="30.81640625" customWidth="1"/>
    <col min="11006" max="11006" width="9.1796875" bestFit="1" customWidth="1"/>
    <col min="11007" max="11007" width="9.1796875" customWidth="1"/>
    <col min="11256" max="11256" width="34.1796875" customWidth="1"/>
    <col min="11257" max="11257" width="10.81640625" customWidth="1"/>
    <col min="11260" max="11260" width="9.453125" bestFit="1" customWidth="1"/>
    <col min="11261" max="11261" width="30.81640625" customWidth="1"/>
    <col min="11262" max="11262" width="9.1796875" bestFit="1" customWidth="1"/>
    <col min="11263" max="11263" width="9.1796875" customWidth="1"/>
    <col min="11512" max="11512" width="34.1796875" customWidth="1"/>
    <col min="11513" max="11513" width="10.81640625" customWidth="1"/>
    <col min="11516" max="11516" width="9.453125" bestFit="1" customWidth="1"/>
    <col min="11517" max="11517" width="30.81640625" customWidth="1"/>
    <col min="11518" max="11518" width="9.1796875" bestFit="1" customWidth="1"/>
    <col min="11519" max="11519" width="9.1796875" customWidth="1"/>
    <col min="11768" max="11768" width="34.1796875" customWidth="1"/>
    <col min="11769" max="11769" width="10.81640625" customWidth="1"/>
    <col min="11772" max="11772" width="9.453125" bestFit="1" customWidth="1"/>
    <col min="11773" max="11773" width="30.81640625" customWidth="1"/>
    <col min="11774" max="11774" width="9.1796875" bestFit="1" customWidth="1"/>
    <col min="11775" max="11775" width="9.1796875" customWidth="1"/>
    <col min="12024" max="12024" width="34.1796875" customWidth="1"/>
    <col min="12025" max="12025" width="10.81640625" customWidth="1"/>
    <col min="12028" max="12028" width="9.453125" bestFit="1" customWidth="1"/>
    <col min="12029" max="12029" width="30.81640625" customWidth="1"/>
    <col min="12030" max="12030" width="9.1796875" bestFit="1" customWidth="1"/>
    <col min="12031" max="12031" width="9.1796875" customWidth="1"/>
    <col min="12280" max="12280" width="34.1796875" customWidth="1"/>
    <col min="12281" max="12281" width="10.81640625" customWidth="1"/>
    <col min="12284" max="12284" width="9.453125" bestFit="1" customWidth="1"/>
    <col min="12285" max="12285" width="30.81640625" customWidth="1"/>
    <col min="12286" max="12286" width="9.1796875" bestFit="1" customWidth="1"/>
    <col min="12287" max="12287" width="9.1796875" customWidth="1"/>
    <col min="12536" max="12536" width="34.1796875" customWidth="1"/>
    <col min="12537" max="12537" width="10.81640625" customWidth="1"/>
    <col min="12540" max="12540" width="9.453125" bestFit="1" customWidth="1"/>
    <col min="12541" max="12541" width="30.81640625" customWidth="1"/>
    <col min="12542" max="12542" width="9.1796875" bestFit="1" customWidth="1"/>
    <col min="12543" max="12543" width="9.1796875" customWidth="1"/>
    <col min="12792" max="12792" width="34.1796875" customWidth="1"/>
    <col min="12793" max="12793" width="10.81640625" customWidth="1"/>
    <col min="12796" max="12796" width="9.453125" bestFit="1" customWidth="1"/>
    <col min="12797" max="12797" width="30.81640625" customWidth="1"/>
    <col min="12798" max="12798" width="9.1796875" bestFit="1" customWidth="1"/>
    <col min="12799" max="12799" width="9.1796875" customWidth="1"/>
    <col min="13048" max="13048" width="34.1796875" customWidth="1"/>
    <col min="13049" max="13049" width="10.81640625" customWidth="1"/>
    <col min="13052" max="13052" width="9.453125" bestFit="1" customWidth="1"/>
    <col min="13053" max="13053" width="30.81640625" customWidth="1"/>
    <col min="13054" max="13054" width="9.1796875" bestFit="1" customWidth="1"/>
    <col min="13055" max="13055" width="9.1796875" customWidth="1"/>
    <col min="13304" max="13304" width="34.1796875" customWidth="1"/>
    <col min="13305" max="13305" width="10.81640625" customWidth="1"/>
    <col min="13308" max="13308" width="9.453125" bestFit="1" customWidth="1"/>
    <col min="13309" max="13309" width="30.81640625" customWidth="1"/>
    <col min="13310" max="13310" width="9.1796875" bestFit="1" customWidth="1"/>
    <col min="13311" max="13311" width="9.1796875" customWidth="1"/>
    <col min="13560" max="13560" width="34.1796875" customWidth="1"/>
    <col min="13561" max="13561" width="10.81640625" customWidth="1"/>
    <col min="13564" max="13564" width="9.453125" bestFit="1" customWidth="1"/>
    <col min="13565" max="13565" width="30.81640625" customWidth="1"/>
    <col min="13566" max="13566" width="9.1796875" bestFit="1" customWidth="1"/>
    <col min="13567" max="13567" width="9.1796875" customWidth="1"/>
    <col min="13816" max="13816" width="34.1796875" customWidth="1"/>
    <col min="13817" max="13817" width="10.81640625" customWidth="1"/>
    <col min="13820" max="13820" width="9.453125" bestFit="1" customWidth="1"/>
    <col min="13821" max="13821" width="30.81640625" customWidth="1"/>
    <col min="13822" max="13822" width="9.1796875" bestFit="1" customWidth="1"/>
    <col min="13823" max="13823" width="9.1796875" customWidth="1"/>
    <col min="14072" max="14072" width="34.1796875" customWidth="1"/>
    <col min="14073" max="14073" width="10.81640625" customWidth="1"/>
    <col min="14076" max="14076" width="9.453125" bestFit="1" customWidth="1"/>
    <col min="14077" max="14077" width="30.81640625" customWidth="1"/>
    <col min="14078" max="14078" width="9.1796875" bestFit="1" customWidth="1"/>
    <col min="14079" max="14079" width="9.1796875" customWidth="1"/>
    <col min="14328" max="14328" width="34.1796875" customWidth="1"/>
    <col min="14329" max="14329" width="10.81640625" customWidth="1"/>
    <col min="14332" max="14332" width="9.453125" bestFit="1" customWidth="1"/>
    <col min="14333" max="14333" width="30.81640625" customWidth="1"/>
    <col min="14334" max="14334" width="9.1796875" bestFit="1" customWidth="1"/>
    <col min="14335" max="14335" width="9.1796875" customWidth="1"/>
    <col min="14584" max="14584" width="34.1796875" customWidth="1"/>
    <col min="14585" max="14585" width="10.81640625" customWidth="1"/>
    <col min="14588" max="14588" width="9.453125" bestFit="1" customWidth="1"/>
    <col min="14589" max="14589" width="30.81640625" customWidth="1"/>
    <col min="14590" max="14590" width="9.1796875" bestFit="1" customWidth="1"/>
    <col min="14591" max="14591" width="9.1796875" customWidth="1"/>
    <col min="14840" max="14840" width="34.1796875" customWidth="1"/>
    <col min="14841" max="14841" width="10.81640625" customWidth="1"/>
    <col min="14844" max="14844" width="9.453125" bestFit="1" customWidth="1"/>
    <col min="14845" max="14845" width="30.81640625" customWidth="1"/>
    <col min="14846" max="14846" width="9.1796875" bestFit="1" customWidth="1"/>
    <col min="14847" max="14847" width="9.1796875" customWidth="1"/>
    <col min="15096" max="15096" width="34.1796875" customWidth="1"/>
    <col min="15097" max="15097" width="10.81640625" customWidth="1"/>
    <col min="15100" max="15100" width="9.453125" bestFit="1" customWidth="1"/>
    <col min="15101" max="15101" width="30.81640625" customWidth="1"/>
    <col min="15102" max="15102" width="9.1796875" bestFit="1" customWidth="1"/>
    <col min="15103" max="15103" width="9.1796875" customWidth="1"/>
    <col min="15352" max="15352" width="34.1796875" customWidth="1"/>
    <col min="15353" max="15353" width="10.81640625" customWidth="1"/>
    <col min="15356" max="15356" width="9.453125" bestFit="1" customWidth="1"/>
    <col min="15357" max="15357" width="30.81640625" customWidth="1"/>
    <col min="15358" max="15358" width="9.1796875" bestFit="1" customWidth="1"/>
    <col min="15359" max="15359" width="9.1796875" customWidth="1"/>
    <col min="15608" max="15608" width="34.1796875" customWidth="1"/>
    <col min="15609" max="15609" width="10.81640625" customWidth="1"/>
    <col min="15612" max="15612" width="9.453125" bestFit="1" customWidth="1"/>
    <col min="15613" max="15613" width="30.81640625" customWidth="1"/>
    <col min="15614" max="15614" width="9.1796875" bestFit="1" customWidth="1"/>
    <col min="15615" max="15615" width="9.1796875" customWidth="1"/>
    <col min="15864" max="15864" width="34.1796875" customWidth="1"/>
    <col min="15865" max="15865" width="10.81640625" customWidth="1"/>
    <col min="15868" max="15868" width="9.453125" bestFit="1" customWidth="1"/>
    <col min="15869" max="15869" width="30.81640625" customWidth="1"/>
    <col min="15870" max="15870" width="9.1796875" bestFit="1" customWidth="1"/>
    <col min="15871" max="15871" width="9.1796875" customWidth="1"/>
    <col min="16120" max="16120" width="34.1796875" customWidth="1"/>
    <col min="16121" max="16121" width="10.81640625" customWidth="1"/>
    <col min="16124" max="16124" width="9.453125" bestFit="1" customWidth="1"/>
    <col min="16125" max="16125" width="30.81640625" customWidth="1"/>
    <col min="16126" max="16126" width="9.1796875" bestFit="1" customWidth="1"/>
    <col min="16127" max="16127" width="9.1796875" customWidth="1"/>
  </cols>
  <sheetData>
    <row r="1" spans="1:8" ht="16.5" x14ac:dyDescent="0.35">
      <c r="A1" s="73" t="s">
        <v>0</v>
      </c>
      <c r="B1" s="73"/>
      <c r="D1" s="73" t="s">
        <v>0</v>
      </c>
      <c r="E1" s="73"/>
    </row>
    <row r="2" spans="1:8" ht="13" x14ac:dyDescent="0.3">
      <c r="A2" s="74" t="s">
        <v>26</v>
      </c>
      <c r="B2" s="74"/>
      <c r="D2" s="74" t="s">
        <v>26</v>
      </c>
      <c r="E2" s="74"/>
    </row>
    <row r="3" spans="1:8" ht="6.65" customHeight="1" x14ac:dyDescent="0.35">
      <c r="A3" s="2"/>
      <c r="B3" s="3"/>
    </row>
    <row r="4" spans="1:8" ht="15.5" x14ac:dyDescent="0.35">
      <c r="A4" s="75" t="s">
        <v>38</v>
      </c>
      <c r="B4" s="75"/>
      <c r="D4" s="75" t="s">
        <v>7</v>
      </c>
      <c r="E4" s="75"/>
    </row>
    <row r="5" spans="1:8" ht="15.5" x14ac:dyDescent="0.35">
      <c r="A5" s="21" t="s">
        <v>9</v>
      </c>
      <c r="B5" s="20"/>
      <c r="D5" s="76" t="s">
        <v>37</v>
      </c>
      <c r="E5" s="76"/>
    </row>
    <row r="6" spans="1:8" x14ac:dyDescent="0.25">
      <c r="A6" t="s">
        <v>2</v>
      </c>
      <c r="B6" s="5">
        <v>97.62</v>
      </c>
      <c r="D6" s="18"/>
      <c r="E6" s="18"/>
    </row>
    <row r="7" spans="1:8" ht="13" x14ac:dyDescent="0.3">
      <c r="A7" t="s">
        <v>6</v>
      </c>
      <c r="B7" s="5">
        <v>571.9</v>
      </c>
      <c r="D7" s="19" t="s">
        <v>8</v>
      </c>
      <c r="E7" s="5"/>
      <c r="H7" s="16"/>
    </row>
    <row r="8" spans="1:8" x14ac:dyDescent="0.25">
      <c r="A8" s="10" t="s">
        <v>25</v>
      </c>
      <c r="B8" s="5">
        <v>35.85</v>
      </c>
      <c r="D8" s="10" t="s">
        <v>41</v>
      </c>
      <c r="E8" s="5">
        <v>360</v>
      </c>
    </row>
    <row r="9" spans="1:8" ht="13" x14ac:dyDescent="0.3">
      <c r="A9" s="11" t="s">
        <v>11</v>
      </c>
      <c r="B9" s="22">
        <f>SUM(B6:B8)</f>
        <v>705.37</v>
      </c>
      <c r="D9" s="10" t="s">
        <v>42</v>
      </c>
      <c r="E9" s="5">
        <v>215</v>
      </c>
      <c r="H9" s="16"/>
    </row>
    <row r="10" spans="1:8" x14ac:dyDescent="0.25">
      <c r="B10" s="14"/>
      <c r="D10" s="10" t="s">
        <v>43</v>
      </c>
      <c r="E10" s="5">
        <v>160</v>
      </c>
    </row>
    <row r="11" spans="1:8" ht="13" x14ac:dyDescent="0.3">
      <c r="A11" s="21" t="s">
        <v>10</v>
      </c>
      <c r="B11" s="14"/>
      <c r="D11" s="11" t="s">
        <v>4</v>
      </c>
      <c r="E11" s="22">
        <f>SUM(E8:E10)</f>
        <v>735</v>
      </c>
    </row>
    <row r="12" spans="1:8" x14ac:dyDescent="0.25">
      <c r="A12" s="10" t="s">
        <v>10</v>
      </c>
      <c r="B12" s="14">
        <v>0</v>
      </c>
      <c r="E12" s="5"/>
    </row>
    <row r="13" spans="1:8" ht="13" x14ac:dyDescent="0.3">
      <c r="A13" s="10" t="s">
        <v>24</v>
      </c>
      <c r="B13" s="14">
        <v>705.37</v>
      </c>
      <c r="D13" s="19" t="s">
        <v>12</v>
      </c>
      <c r="E13" s="19"/>
    </row>
    <row r="14" spans="1:8" ht="13" x14ac:dyDescent="0.3">
      <c r="A14" s="10"/>
      <c r="B14" s="22">
        <f>SUM(B12:B13)</f>
        <v>705.37</v>
      </c>
      <c r="D14" s="10" t="s">
        <v>39</v>
      </c>
      <c r="E14" s="5">
        <v>12.15</v>
      </c>
    </row>
    <row r="15" spans="1:8" x14ac:dyDescent="0.25">
      <c r="B15" s="5"/>
      <c r="D15" s="10" t="s">
        <v>40</v>
      </c>
      <c r="E15" s="5">
        <v>9.75</v>
      </c>
    </row>
    <row r="16" spans="1:8" x14ac:dyDescent="0.25">
      <c r="D16" s="10" t="s">
        <v>19</v>
      </c>
      <c r="E16" s="5">
        <v>49.72</v>
      </c>
    </row>
    <row r="17" spans="3:5" x14ac:dyDescent="0.25">
      <c r="D17" s="10" t="s">
        <v>21</v>
      </c>
      <c r="E17" s="5">
        <v>155</v>
      </c>
    </row>
    <row r="18" spans="3:5" x14ac:dyDescent="0.25">
      <c r="D18" s="10" t="s">
        <v>17</v>
      </c>
      <c r="E18" s="5">
        <v>230.69</v>
      </c>
    </row>
    <row r="19" spans="3:5" ht="13" x14ac:dyDescent="0.3">
      <c r="D19" s="11" t="s">
        <v>5</v>
      </c>
      <c r="E19" s="12">
        <f>SUM(E14:E18)</f>
        <v>457.31</v>
      </c>
    </row>
    <row r="20" spans="3:5" x14ac:dyDescent="0.25">
      <c r="E20" s="5"/>
    </row>
    <row r="21" spans="3:5" ht="13" x14ac:dyDescent="0.3">
      <c r="D21" s="11" t="s">
        <v>23</v>
      </c>
      <c r="E21" s="23">
        <f>E11-E19</f>
        <v>277.69</v>
      </c>
    </row>
    <row r="22" spans="3:5" ht="13" x14ac:dyDescent="0.3">
      <c r="D22" s="11" t="s">
        <v>22</v>
      </c>
      <c r="E22" s="14">
        <v>427.68</v>
      </c>
    </row>
    <row r="23" spans="3:5" x14ac:dyDescent="0.25">
      <c r="D23" s="24"/>
      <c r="E23" s="14"/>
    </row>
    <row r="24" spans="3:5" ht="14.5" thickBot="1" x14ac:dyDescent="0.35">
      <c r="C24" s="10"/>
      <c r="D24" s="25" t="s">
        <v>24</v>
      </c>
      <c r="E24" s="17">
        <f>E21+E22</f>
        <v>705.37</v>
      </c>
    </row>
    <row r="25" spans="3:5" ht="13" thickTop="1" x14ac:dyDescent="0.25">
      <c r="C25" s="10"/>
      <c r="D25" s="27"/>
      <c r="E25" s="14"/>
    </row>
    <row r="26" spans="3:5" x14ac:dyDescent="0.25">
      <c r="C26" s="10"/>
      <c r="D26" s="5"/>
    </row>
    <row r="27" spans="3:5" x14ac:dyDescent="0.25">
      <c r="C27" s="10"/>
      <c r="D27" s="5"/>
    </row>
    <row r="28" spans="3:5" x14ac:dyDescent="0.25">
      <c r="C28" s="10"/>
      <c r="D28" s="5"/>
    </row>
    <row r="29" spans="3:5" x14ac:dyDescent="0.25">
      <c r="D29" s="5"/>
    </row>
    <row r="30" spans="3:5" x14ac:dyDescent="0.25">
      <c r="D30" s="5"/>
    </row>
    <row r="31" spans="3:5" x14ac:dyDescent="0.25">
      <c r="D31" s="5"/>
    </row>
    <row r="32" spans="3:5" x14ac:dyDescent="0.25">
      <c r="D32" s="5"/>
    </row>
    <row r="33" spans="1:13" x14ac:dyDescent="0.25">
      <c r="D33" s="5"/>
    </row>
    <row r="34" spans="1:13" x14ac:dyDescent="0.25">
      <c r="D34" s="5"/>
    </row>
    <row r="35" spans="1:13" x14ac:dyDescent="0.25">
      <c r="A35" s="27"/>
      <c r="B35" s="27"/>
      <c r="D35" s="5"/>
    </row>
    <row r="36" spans="1:13" x14ac:dyDescent="0.25">
      <c r="A36" s="27"/>
      <c r="B36" s="27"/>
      <c r="D36" s="5"/>
    </row>
    <row r="37" spans="1:13" x14ac:dyDescent="0.25">
      <c r="D37" s="5"/>
    </row>
    <row r="38" spans="1:13" x14ac:dyDescent="0.25">
      <c r="C38" s="15"/>
      <c r="D38" s="5"/>
    </row>
    <row r="39" spans="1:13" x14ac:dyDescent="0.25">
      <c r="D39" s="5"/>
    </row>
    <row r="40" spans="1:13" x14ac:dyDescent="0.25">
      <c r="D40" s="5"/>
    </row>
    <row r="41" spans="1:13" x14ac:dyDescent="0.25">
      <c r="D41" s="5"/>
    </row>
    <row r="48" spans="1:13" s="1" customForma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s="1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s="1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1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1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1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1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1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1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9" spans="1:13" s="1" customFormat="1" x14ac:dyDescent="0.25">
      <c r="A59"/>
      <c r="B59"/>
      <c r="C59" s="16"/>
      <c r="D59"/>
      <c r="E59"/>
      <c r="F59"/>
      <c r="G59"/>
      <c r="H59"/>
      <c r="I59"/>
      <c r="J59"/>
      <c r="K59"/>
      <c r="L59"/>
      <c r="M59"/>
    </row>
  </sheetData>
  <mergeCells count="7">
    <mergeCell ref="A1:B1"/>
    <mergeCell ref="A2:B2"/>
    <mergeCell ref="A4:B4"/>
    <mergeCell ref="D4:E4"/>
    <mergeCell ref="D5:E5"/>
    <mergeCell ref="D1:E1"/>
    <mergeCell ref="D2:E2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D43D-B7C9-4DA4-BB30-F26901A50C05}">
  <sheetPr>
    <pageSetUpPr fitToPage="1"/>
  </sheetPr>
  <dimension ref="A1:Q70"/>
  <sheetViews>
    <sheetView topLeftCell="A4" workbookViewId="0">
      <selection activeCell="B26" sqref="B26"/>
    </sheetView>
  </sheetViews>
  <sheetFormatPr defaultRowHeight="12.5" x14ac:dyDescent="0.25"/>
  <cols>
    <col min="1" max="1" width="41.1796875" customWidth="1"/>
    <col min="2" max="2" width="10.81640625" customWidth="1"/>
    <col min="3" max="3" width="4.6328125" customWidth="1"/>
    <col min="4" max="4" width="54.1796875" bestFit="1" customWidth="1"/>
    <col min="5" max="6" width="13.26953125" customWidth="1"/>
    <col min="7" max="7" width="14.7265625" customWidth="1"/>
    <col min="8" max="8" width="11.81640625" bestFit="1" customWidth="1"/>
    <col min="9" max="9" width="45" bestFit="1" customWidth="1"/>
    <col min="10" max="10" width="7.7265625" customWidth="1"/>
    <col min="11" max="11" width="4" style="1" customWidth="1"/>
    <col min="12" max="12" width="14.81640625" customWidth="1"/>
    <col min="13" max="13" width="9.7265625" customWidth="1"/>
    <col min="14" max="14" width="9.1796875" bestFit="1" customWidth="1"/>
    <col min="15" max="15" width="50.26953125" customWidth="1"/>
    <col min="249" max="249" width="34.1796875" customWidth="1"/>
    <col min="250" max="250" width="10.81640625" customWidth="1"/>
    <col min="253" max="253" width="9.453125" bestFit="1" customWidth="1"/>
    <col min="254" max="254" width="30.81640625" customWidth="1"/>
    <col min="255" max="255" width="9.1796875" bestFit="1" customWidth="1"/>
    <col min="256" max="256" width="9.1796875" customWidth="1"/>
    <col min="505" max="505" width="34.1796875" customWidth="1"/>
    <col min="506" max="506" width="10.81640625" customWidth="1"/>
    <col min="509" max="509" width="9.453125" bestFit="1" customWidth="1"/>
    <col min="510" max="510" width="30.81640625" customWidth="1"/>
    <col min="511" max="511" width="9.1796875" bestFit="1" customWidth="1"/>
    <col min="512" max="512" width="9.1796875" customWidth="1"/>
    <col min="761" max="761" width="34.1796875" customWidth="1"/>
    <col min="762" max="762" width="10.81640625" customWidth="1"/>
    <col min="765" max="765" width="9.453125" bestFit="1" customWidth="1"/>
    <col min="766" max="766" width="30.81640625" customWidth="1"/>
    <col min="767" max="767" width="9.1796875" bestFit="1" customWidth="1"/>
    <col min="768" max="768" width="9.1796875" customWidth="1"/>
    <col min="1017" max="1017" width="34.1796875" customWidth="1"/>
    <col min="1018" max="1018" width="10.81640625" customWidth="1"/>
    <col min="1021" max="1021" width="9.453125" bestFit="1" customWidth="1"/>
    <col min="1022" max="1022" width="30.81640625" customWidth="1"/>
    <col min="1023" max="1023" width="9.1796875" bestFit="1" customWidth="1"/>
    <col min="1024" max="1024" width="9.1796875" customWidth="1"/>
    <col min="1273" max="1273" width="34.1796875" customWidth="1"/>
    <col min="1274" max="1274" width="10.81640625" customWidth="1"/>
    <col min="1277" max="1277" width="9.453125" bestFit="1" customWidth="1"/>
    <col min="1278" max="1278" width="30.81640625" customWidth="1"/>
    <col min="1279" max="1279" width="9.1796875" bestFit="1" customWidth="1"/>
    <col min="1280" max="1280" width="9.1796875" customWidth="1"/>
    <col min="1529" max="1529" width="34.1796875" customWidth="1"/>
    <col min="1530" max="1530" width="10.81640625" customWidth="1"/>
    <col min="1533" max="1533" width="9.453125" bestFit="1" customWidth="1"/>
    <col min="1534" max="1534" width="30.81640625" customWidth="1"/>
    <col min="1535" max="1535" width="9.1796875" bestFit="1" customWidth="1"/>
    <col min="1536" max="1536" width="9.1796875" customWidth="1"/>
    <col min="1785" max="1785" width="34.1796875" customWidth="1"/>
    <col min="1786" max="1786" width="10.81640625" customWidth="1"/>
    <col min="1789" max="1789" width="9.453125" bestFit="1" customWidth="1"/>
    <col min="1790" max="1790" width="30.81640625" customWidth="1"/>
    <col min="1791" max="1791" width="9.1796875" bestFit="1" customWidth="1"/>
    <col min="1792" max="1792" width="9.1796875" customWidth="1"/>
    <col min="2041" max="2041" width="34.1796875" customWidth="1"/>
    <col min="2042" max="2042" width="10.81640625" customWidth="1"/>
    <col min="2045" max="2045" width="9.453125" bestFit="1" customWidth="1"/>
    <col min="2046" max="2046" width="30.81640625" customWidth="1"/>
    <col min="2047" max="2047" width="9.1796875" bestFit="1" customWidth="1"/>
    <col min="2048" max="2048" width="9.1796875" customWidth="1"/>
    <col min="2297" max="2297" width="34.1796875" customWidth="1"/>
    <col min="2298" max="2298" width="10.81640625" customWidth="1"/>
    <col min="2301" max="2301" width="9.453125" bestFit="1" customWidth="1"/>
    <col min="2302" max="2302" width="30.81640625" customWidth="1"/>
    <col min="2303" max="2303" width="9.1796875" bestFit="1" customWidth="1"/>
    <col min="2304" max="2304" width="9.1796875" customWidth="1"/>
    <col min="2553" max="2553" width="34.1796875" customWidth="1"/>
    <col min="2554" max="2554" width="10.81640625" customWidth="1"/>
    <col min="2557" max="2557" width="9.453125" bestFit="1" customWidth="1"/>
    <col min="2558" max="2558" width="30.81640625" customWidth="1"/>
    <col min="2559" max="2559" width="9.1796875" bestFit="1" customWidth="1"/>
    <col min="2560" max="2560" width="9.1796875" customWidth="1"/>
    <col min="2809" max="2809" width="34.1796875" customWidth="1"/>
    <col min="2810" max="2810" width="10.81640625" customWidth="1"/>
    <col min="2813" max="2813" width="9.453125" bestFit="1" customWidth="1"/>
    <col min="2814" max="2814" width="30.81640625" customWidth="1"/>
    <col min="2815" max="2815" width="9.1796875" bestFit="1" customWidth="1"/>
    <col min="2816" max="2816" width="9.1796875" customWidth="1"/>
    <col min="3065" max="3065" width="34.1796875" customWidth="1"/>
    <col min="3066" max="3066" width="10.81640625" customWidth="1"/>
    <col min="3069" max="3069" width="9.453125" bestFit="1" customWidth="1"/>
    <col min="3070" max="3070" width="30.81640625" customWidth="1"/>
    <col min="3071" max="3071" width="9.1796875" bestFit="1" customWidth="1"/>
    <col min="3072" max="3072" width="9.1796875" customWidth="1"/>
    <col min="3321" max="3321" width="34.1796875" customWidth="1"/>
    <col min="3322" max="3322" width="10.81640625" customWidth="1"/>
    <col min="3325" max="3325" width="9.453125" bestFit="1" customWidth="1"/>
    <col min="3326" max="3326" width="30.81640625" customWidth="1"/>
    <col min="3327" max="3327" width="9.1796875" bestFit="1" customWidth="1"/>
    <col min="3328" max="3328" width="9.1796875" customWidth="1"/>
    <col min="3577" max="3577" width="34.1796875" customWidth="1"/>
    <col min="3578" max="3578" width="10.81640625" customWidth="1"/>
    <col min="3581" max="3581" width="9.453125" bestFit="1" customWidth="1"/>
    <col min="3582" max="3582" width="30.81640625" customWidth="1"/>
    <col min="3583" max="3583" width="9.1796875" bestFit="1" customWidth="1"/>
    <col min="3584" max="3584" width="9.1796875" customWidth="1"/>
    <col min="3833" max="3833" width="34.1796875" customWidth="1"/>
    <col min="3834" max="3834" width="10.81640625" customWidth="1"/>
    <col min="3837" max="3837" width="9.453125" bestFit="1" customWidth="1"/>
    <col min="3838" max="3838" width="30.81640625" customWidth="1"/>
    <col min="3839" max="3839" width="9.1796875" bestFit="1" customWidth="1"/>
    <col min="3840" max="3840" width="9.1796875" customWidth="1"/>
    <col min="4089" max="4089" width="34.1796875" customWidth="1"/>
    <col min="4090" max="4090" width="10.81640625" customWidth="1"/>
    <col min="4093" max="4093" width="9.453125" bestFit="1" customWidth="1"/>
    <col min="4094" max="4094" width="30.81640625" customWidth="1"/>
    <col min="4095" max="4095" width="9.1796875" bestFit="1" customWidth="1"/>
    <col min="4096" max="4096" width="9.1796875" customWidth="1"/>
    <col min="4345" max="4345" width="34.1796875" customWidth="1"/>
    <col min="4346" max="4346" width="10.81640625" customWidth="1"/>
    <col min="4349" max="4349" width="9.453125" bestFit="1" customWidth="1"/>
    <col min="4350" max="4350" width="30.81640625" customWidth="1"/>
    <col min="4351" max="4351" width="9.1796875" bestFit="1" customWidth="1"/>
    <col min="4352" max="4352" width="9.1796875" customWidth="1"/>
    <col min="4601" max="4601" width="34.1796875" customWidth="1"/>
    <col min="4602" max="4602" width="10.81640625" customWidth="1"/>
    <col min="4605" max="4605" width="9.453125" bestFit="1" customWidth="1"/>
    <col min="4606" max="4606" width="30.81640625" customWidth="1"/>
    <col min="4607" max="4607" width="9.1796875" bestFit="1" customWidth="1"/>
    <col min="4608" max="4608" width="9.1796875" customWidth="1"/>
    <col min="4857" max="4857" width="34.1796875" customWidth="1"/>
    <col min="4858" max="4858" width="10.81640625" customWidth="1"/>
    <col min="4861" max="4861" width="9.453125" bestFit="1" customWidth="1"/>
    <col min="4862" max="4862" width="30.81640625" customWidth="1"/>
    <col min="4863" max="4863" width="9.1796875" bestFit="1" customWidth="1"/>
    <col min="4864" max="4864" width="9.1796875" customWidth="1"/>
    <col min="5113" max="5113" width="34.1796875" customWidth="1"/>
    <col min="5114" max="5114" width="10.81640625" customWidth="1"/>
    <col min="5117" max="5117" width="9.453125" bestFit="1" customWidth="1"/>
    <col min="5118" max="5118" width="30.81640625" customWidth="1"/>
    <col min="5119" max="5119" width="9.1796875" bestFit="1" customWidth="1"/>
    <col min="5120" max="5120" width="9.1796875" customWidth="1"/>
    <col min="5369" max="5369" width="34.1796875" customWidth="1"/>
    <col min="5370" max="5370" width="10.81640625" customWidth="1"/>
    <col min="5373" max="5373" width="9.453125" bestFit="1" customWidth="1"/>
    <col min="5374" max="5374" width="30.81640625" customWidth="1"/>
    <col min="5375" max="5375" width="9.1796875" bestFit="1" customWidth="1"/>
    <col min="5376" max="5376" width="9.1796875" customWidth="1"/>
    <col min="5625" max="5625" width="34.1796875" customWidth="1"/>
    <col min="5626" max="5626" width="10.81640625" customWidth="1"/>
    <col min="5629" max="5629" width="9.453125" bestFit="1" customWidth="1"/>
    <col min="5630" max="5630" width="30.81640625" customWidth="1"/>
    <col min="5631" max="5631" width="9.1796875" bestFit="1" customWidth="1"/>
    <col min="5632" max="5632" width="9.1796875" customWidth="1"/>
    <col min="5881" max="5881" width="34.1796875" customWidth="1"/>
    <col min="5882" max="5882" width="10.81640625" customWidth="1"/>
    <col min="5885" max="5885" width="9.453125" bestFit="1" customWidth="1"/>
    <col min="5886" max="5886" width="30.81640625" customWidth="1"/>
    <col min="5887" max="5887" width="9.1796875" bestFit="1" customWidth="1"/>
    <col min="5888" max="5888" width="9.1796875" customWidth="1"/>
    <col min="6137" max="6137" width="34.1796875" customWidth="1"/>
    <col min="6138" max="6138" width="10.81640625" customWidth="1"/>
    <col min="6141" max="6141" width="9.453125" bestFit="1" customWidth="1"/>
    <col min="6142" max="6142" width="30.81640625" customWidth="1"/>
    <col min="6143" max="6143" width="9.1796875" bestFit="1" customWidth="1"/>
    <col min="6144" max="6144" width="9.1796875" customWidth="1"/>
    <col min="6393" max="6393" width="34.1796875" customWidth="1"/>
    <col min="6394" max="6394" width="10.81640625" customWidth="1"/>
    <col min="6397" max="6397" width="9.453125" bestFit="1" customWidth="1"/>
    <col min="6398" max="6398" width="30.81640625" customWidth="1"/>
    <col min="6399" max="6399" width="9.1796875" bestFit="1" customWidth="1"/>
    <col min="6400" max="6400" width="9.1796875" customWidth="1"/>
    <col min="6649" max="6649" width="34.1796875" customWidth="1"/>
    <col min="6650" max="6650" width="10.81640625" customWidth="1"/>
    <col min="6653" max="6653" width="9.453125" bestFit="1" customWidth="1"/>
    <col min="6654" max="6654" width="30.81640625" customWidth="1"/>
    <col min="6655" max="6655" width="9.1796875" bestFit="1" customWidth="1"/>
    <col min="6656" max="6656" width="9.1796875" customWidth="1"/>
    <col min="6905" max="6905" width="34.1796875" customWidth="1"/>
    <col min="6906" max="6906" width="10.81640625" customWidth="1"/>
    <col min="6909" max="6909" width="9.453125" bestFit="1" customWidth="1"/>
    <col min="6910" max="6910" width="30.81640625" customWidth="1"/>
    <col min="6911" max="6911" width="9.1796875" bestFit="1" customWidth="1"/>
    <col min="6912" max="6912" width="9.1796875" customWidth="1"/>
    <col min="7161" max="7161" width="34.1796875" customWidth="1"/>
    <col min="7162" max="7162" width="10.81640625" customWidth="1"/>
    <col min="7165" max="7165" width="9.453125" bestFit="1" customWidth="1"/>
    <col min="7166" max="7166" width="30.81640625" customWidth="1"/>
    <col min="7167" max="7167" width="9.1796875" bestFit="1" customWidth="1"/>
    <col min="7168" max="7168" width="9.1796875" customWidth="1"/>
    <col min="7417" max="7417" width="34.1796875" customWidth="1"/>
    <col min="7418" max="7418" width="10.81640625" customWidth="1"/>
    <col min="7421" max="7421" width="9.453125" bestFit="1" customWidth="1"/>
    <col min="7422" max="7422" width="30.81640625" customWidth="1"/>
    <col min="7423" max="7423" width="9.1796875" bestFit="1" customWidth="1"/>
    <col min="7424" max="7424" width="9.1796875" customWidth="1"/>
    <col min="7673" max="7673" width="34.1796875" customWidth="1"/>
    <col min="7674" max="7674" width="10.81640625" customWidth="1"/>
    <col min="7677" max="7677" width="9.453125" bestFit="1" customWidth="1"/>
    <col min="7678" max="7678" width="30.81640625" customWidth="1"/>
    <col min="7679" max="7679" width="9.1796875" bestFit="1" customWidth="1"/>
    <col min="7680" max="7680" width="9.1796875" customWidth="1"/>
    <col min="7929" max="7929" width="34.1796875" customWidth="1"/>
    <col min="7930" max="7930" width="10.81640625" customWidth="1"/>
    <col min="7933" max="7933" width="9.453125" bestFit="1" customWidth="1"/>
    <col min="7934" max="7934" width="30.81640625" customWidth="1"/>
    <col min="7935" max="7935" width="9.1796875" bestFit="1" customWidth="1"/>
    <col min="7936" max="7936" width="9.1796875" customWidth="1"/>
    <col min="8185" max="8185" width="34.1796875" customWidth="1"/>
    <col min="8186" max="8186" width="10.81640625" customWidth="1"/>
    <col min="8189" max="8189" width="9.453125" bestFit="1" customWidth="1"/>
    <col min="8190" max="8190" width="30.81640625" customWidth="1"/>
    <col min="8191" max="8191" width="9.1796875" bestFit="1" customWidth="1"/>
    <col min="8192" max="8192" width="9.1796875" customWidth="1"/>
    <col min="8441" max="8441" width="34.1796875" customWidth="1"/>
    <col min="8442" max="8442" width="10.81640625" customWidth="1"/>
    <col min="8445" max="8445" width="9.453125" bestFit="1" customWidth="1"/>
    <col min="8446" max="8446" width="30.81640625" customWidth="1"/>
    <col min="8447" max="8447" width="9.1796875" bestFit="1" customWidth="1"/>
    <col min="8448" max="8448" width="9.1796875" customWidth="1"/>
    <col min="8697" max="8697" width="34.1796875" customWidth="1"/>
    <col min="8698" max="8698" width="10.81640625" customWidth="1"/>
    <col min="8701" max="8701" width="9.453125" bestFit="1" customWidth="1"/>
    <col min="8702" max="8702" width="30.81640625" customWidth="1"/>
    <col min="8703" max="8703" width="9.1796875" bestFit="1" customWidth="1"/>
    <col min="8704" max="8704" width="9.1796875" customWidth="1"/>
    <col min="8953" max="8953" width="34.1796875" customWidth="1"/>
    <col min="8954" max="8954" width="10.81640625" customWidth="1"/>
    <col min="8957" max="8957" width="9.453125" bestFit="1" customWidth="1"/>
    <col min="8958" max="8958" width="30.81640625" customWidth="1"/>
    <col min="8959" max="8959" width="9.1796875" bestFit="1" customWidth="1"/>
    <col min="8960" max="8960" width="9.1796875" customWidth="1"/>
    <col min="9209" max="9209" width="34.1796875" customWidth="1"/>
    <col min="9210" max="9210" width="10.81640625" customWidth="1"/>
    <col min="9213" max="9213" width="9.453125" bestFit="1" customWidth="1"/>
    <col min="9214" max="9214" width="30.81640625" customWidth="1"/>
    <col min="9215" max="9215" width="9.1796875" bestFit="1" customWidth="1"/>
    <col min="9216" max="9216" width="9.1796875" customWidth="1"/>
    <col min="9465" max="9465" width="34.1796875" customWidth="1"/>
    <col min="9466" max="9466" width="10.81640625" customWidth="1"/>
    <col min="9469" max="9469" width="9.453125" bestFit="1" customWidth="1"/>
    <col min="9470" max="9470" width="30.81640625" customWidth="1"/>
    <col min="9471" max="9471" width="9.1796875" bestFit="1" customWidth="1"/>
    <col min="9472" max="9472" width="9.1796875" customWidth="1"/>
    <col min="9721" max="9721" width="34.1796875" customWidth="1"/>
    <col min="9722" max="9722" width="10.81640625" customWidth="1"/>
    <col min="9725" max="9725" width="9.453125" bestFit="1" customWidth="1"/>
    <col min="9726" max="9726" width="30.81640625" customWidth="1"/>
    <col min="9727" max="9727" width="9.1796875" bestFit="1" customWidth="1"/>
    <col min="9728" max="9728" width="9.1796875" customWidth="1"/>
    <col min="9977" max="9977" width="34.1796875" customWidth="1"/>
    <col min="9978" max="9978" width="10.81640625" customWidth="1"/>
    <col min="9981" max="9981" width="9.453125" bestFit="1" customWidth="1"/>
    <col min="9982" max="9982" width="30.81640625" customWidth="1"/>
    <col min="9983" max="9983" width="9.1796875" bestFit="1" customWidth="1"/>
    <col min="9984" max="9984" width="9.1796875" customWidth="1"/>
    <col min="10233" max="10233" width="34.1796875" customWidth="1"/>
    <col min="10234" max="10234" width="10.81640625" customWidth="1"/>
    <col min="10237" max="10237" width="9.453125" bestFit="1" customWidth="1"/>
    <col min="10238" max="10238" width="30.81640625" customWidth="1"/>
    <col min="10239" max="10239" width="9.1796875" bestFit="1" customWidth="1"/>
    <col min="10240" max="10240" width="9.1796875" customWidth="1"/>
    <col min="10489" max="10489" width="34.1796875" customWidth="1"/>
    <col min="10490" max="10490" width="10.81640625" customWidth="1"/>
    <col min="10493" max="10493" width="9.453125" bestFit="1" customWidth="1"/>
    <col min="10494" max="10494" width="30.81640625" customWidth="1"/>
    <col min="10495" max="10495" width="9.1796875" bestFit="1" customWidth="1"/>
    <col min="10496" max="10496" width="9.1796875" customWidth="1"/>
    <col min="10745" max="10745" width="34.1796875" customWidth="1"/>
    <col min="10746" max="10746" width="10.81640625" customWidth="1"/>
    <col min="10749" max="10749" width="9.453125" bestFit="1" customWidth="1"/>
    <col min="10750" max="10750" width="30.81640625" customWidth="1"/>
    <col min="10751" max="10751" width="9.1796875" bestFit="1" customWidth="1"/>
    <col min="10752" max="10752" width="9.1796875" customWidth="1"/>
    <col min="11001" max="11001" width="34.1796875" customWidth="1"/>
    <col min="11002" max="11002" width="10.81640625" customWidth="1"/>
    <col min="11005" max="11005" width="9.453125" bestFit="1" customWidth="1"/>
    <col min="11006" max="11006" width="30.81640625" customWidth="1"/>
    <col min="11007" max="11007" width="9.1796875" bestFit="1" customWidth="1"/>
    <col min="11008" max="11008" width="9.1796875" customWidth="1"/>
    <col min="11257" max="11257" width="34.1796875" customWidth="1"/>
    <col min="11258" max="11258" width="10.81640625" customWidth="1"/>
    <col min="11261" max="11261" width="9.453125" bestFit="1" customWidth="1"/>
    <col min="11262" max="11262" width="30.81640625" customWidth="1"/>
    <col min="11263" max="11263" width="9.1796875" bestFit="1" customWidth="1"/>
    <col min="11264" max="11264" width="9.1796875" customWidth="1"/>
    <col min="11513" max="11513" width="34.1796875" customWidth="1"/>
    <col min="11514" max="11514" width="10.81640625" customWidth="1"/>
    <col min="11517" max="11517" width="9.453125" bestFit="1" customWidth="1"/>
    <col min="11518" max="11518" width="30.81640625" customWidth="1"/>
    <col min="11519" max="11519" width="9.1796875" bestFit="1" customWidth="1"/>
    <col min="11520" max="11520" width="9.1796875" customWidth="1"/>
    <col min="11769" max="11769" width="34.1796875" customWidth="1"/>
    <col min="11770" max="11770" width="10.81640625" customWidth="1"/>
    <col min="11773" max="11773" width="9.453125" bestFit="1" customWidth="1"/>
    <col min="11774" max="11774" width="30.81640625" customWidth="1"/>
    <col min="11775" max="11775" width="9.1796875" bestFit="1" customWidth="1"/>
    <col min="11776" max="11776" width="9.1796875" customWidth="1"/>
    <col min="12025" max="12025" width="34.1796875" customWidth="1"/>
    <col min="12026" max="12026" width="10.81640625" customWidth="1"/>
    <col min="12029" max="12029" width="9.453125" bestFit="1" customWidth="1"/>
    <col min="12030" max="12030" width="30.81640625" customWidth="1"/>
    <col min="12031" max="12031" width="9.1796875" bestFit="1" customWidth="1"/>
    <col min="12032" max="12032" width="9.1796875" customWidth="1"/>
    <col min="12281" max="12281" width="34.1796875" customWidth="1"/>
    <col min="12282" max="12282" width="10.81640625" customWidth="1"/>
    <col min="12285" max="12285" width="9.453125" bestFit="1" customWidth="1"/>
    <col min="12286" max="12286" width="30.81640625" customWidth="1"/>
    <col min="12287" max="12287" width="9.1796875" bestFit="1" customWidth="1"/>
    <col min="12288" max="12288" width="9.1796875" customWidth="1"/>
    <col min="12537" max="12537" width="34.1796875" customWidth="1"/>
    <col min="12538" max="12538" width="10.81640625" customWidth="1"/>
    <col min="12541" max="12541" width="9.453125" bestFit="1" customWidth="1"/>
    <col min="12542" max="12542" width="30.81640625" customWidth="1"/>
    <col min="12543" max="12543" width="9.1796875" bestFit="1" customWidth="1"/>
    <col min="12544" max="12544" width="9.1796875" customWidth="1"/>
    <col min="12793" max="12793" width="34.1796875" customWidth="1"/>
    <col min="12794" max="12794" width="10.81640625" customWidth="1"/>
    <col min="12797" max="12797" width="9.453125" bestFit="1" customWidth="1"/>
    <col min="12798" max="12798" width="30.81640625" customWidth="1"/>
    <col min="12799" max="12799" width="9.1796875" bestFit="1" customWidth="1"/>
    <col min="12800" max="12800" width="9.1796875" customWidth="1"/>
    <col min="13049" max="13049" width="34.1796875" customWidth="1"/>
    <col min="13050" max="13050" width="10.81640625" customWidth="1"/>
    <col min="13053" max="13053" width="9.453125" bestFit="1" customWidth="1"/>
    <col min="13054" max="13054" width="30.81640625" customWidth="1"/>
    <col min="13055" max="13055" width="9.1796875" bestFit="1" customWidth="1"/>
    <col min="13056" max="13056" width="9.1796875" customWidth="1"/>
    <col min="13305" max="13305" width="34.1796875" customWidth="1"/>
    <col min="13306" max="13306" width="10.81640625" customWidth="1"/>
    <col min="13309" max="13309" width="9.453125" bestFit="1" customWidth="1"/>
    <col min="13310" max="13310" width="30.81640625" customWidth="1"/>
    <col min="13311" max="13311" width="9.1796875" bestFit="1" customWidth="1"/>
    <col min="13312" max="13312" width="9.1796875" customWidth="1"/>
    <col min="13561" max="13561" width="34.1796875" customWidth="1"/>
    <col min="13562" max="13562" width="10.81640625" customWidth="1"/>
    <col min="13565" max="13565" width="9.453125" bestFit="1" customWidth="1"/>
    <col min="13566" max="13566" width="30.81640625" customWidth="1"/>
    <col min="13567" max="13567" width="9.1796875" bestFit="1" customWidth="1"/>
    <col min="13568" max="13568" width="9.1796875" customWidth="1"/>
    <col min="13817" max="13817" width="34.1796875" customWidth="1"/>
    <col min="13818" max="13818" width="10.81640625" customWidth="1"/>
    <col min="13821" max="13821" width="9.453125" bestFit="1" customWidth="1"/>
    <col min="13822" max="13822" width="30.81640625" customWidth="1"/>
    <col min="13823" max="13823" width="9.1796875" bestFit="1" customWidth="1"/>
    <col min="13824" max="13824" width="9.1796875" customWidth="1"/>
    <col min="14073" max="14073" width="34.1796875" customWidth="1"/>
    <col min="14074" max="14074" width="10.81640625" customWidth="1"/>
    <col min="14077" max="14077" width="9.453125" bestFit="1" customWidth="1"/>
    <col min="14078" max="14078" width="30.81640625" customWidth="1"/>
    <col min="14079" max="14079" width="9.1796875" bestFit="1" customWidth="1"/>
    <col min="14080" max="14080" width="9.1796875" customWidth="1"/>
    <col min="14329" max="14329" width="34.1796875" customWidth="1"/>
    <col min="14330" max="14330" width="10.81640625" customWidth="1"/>
    <col min="14333" max="14333" width="9.453125" bestFit="1" customWidth="1"/>
    <col min="14334" max="14334" width="30.81640625" customWidth="1"/>
    <col min="14335" max="14335" width="9.1796875" bestFit="1" customWidth="1"/>
    <col min="14336" max="14336" width="9.1796875" customWidth="1"/>
    <col min="14585" max="14585" width="34.1796875" customWidth="1"/>
    <col min="14586" max="14586" width="10.81640625" customWidth="1"/>
    <col min="14589" max="14589" width="9.453125" bestFit="1" customWidth="1"/>
    <col min="14590" max="14590" width="30.81640625" customWidth="1"/>
    <col min="14591" max="14591" width="9.1796875" bestFit="1" customWidth="1"/>
    <col min="14592" max="14592" width="9.1796875" customWidth="1"/>
    <col min="14841" max="14841" width="34.1796875" customWidth="1"/>
    <col min="14842" max="14842" width="10.81640625" customWidth="1"/>
    <col min="14845" max="14845" width="9.453125" bestFit="1" customWidth="1"/>
    <col min="14846" max="14846" width="30.81640625" customWidth="1"/>
    <col min="14847" max="14847" width="9.1796875" bestFit="1" customWidth="1"/>
    <col min="14848" max="14848" width="9.1796875" customWidth="1"/>
    <col min="15097" max="15097" width="34.1796875" customWidth="1"/>
    <col min="15098" max="15098" width="10.81640625" customWidth="1"/>
    <col min="15101" max="15101" width="9.453125" bestFit="1" customWidth="1"/>
    <col min="15102" max="15102" width="30.81640625" customWidth="1"/>
    <col min="15103" max="15103" width="9.1796875" bestFit="1" customWidth="1"/>
    <col min="15104" max="15104" width="9.1796875" customWidth="1"/>
    <col min="15353" max="15353" width="34.1796875" customWidth="1"/>
    <col min="15354" max="15354" width="10.81640625" customWidth="1"/>
    <col min="15357" max="15357" width="9.453125" bestFit="1" customWidth="1"/>
    <col min="15358" max="15358" width="30.81640625" customWidth="1"/>
    <col min="15359" max="15359" width="9.1796875" bestFit="1" customWidth="1"/>
    <col min="15360" max="15360" width="9.1796875" customWidth="1"/>
    <col min="15609" max="15609" width="34.1796875" customWidth="1"/>
    <col min="15610" max="15610" width="10.81640625" customWidth="1"/>
    <col min="15613" max="15613" width="9.453125" bestFit="1" customWidth="1"/>
    <col min="15614" max="15614" width="30.81640625" customWidth="1"/>
    <col min="15615" max="15615" width="9.1796875" bestFit="1" customWidth="1"/>
    <col min="15616" max="15616" width="9.1796875" customWidth="1"/>
    <col min="15865" max="15865" width="34.1796875" customWidth="1"/>
    <col min="15866" max="15866" width="10.81640625" customWidth="1"/>
    <col min="15869" max="15869" width="9.453125" bestFit="1" customWidth="1"/>
    <col min="15870" max="15870" width="30.81640625" customWidth="1"/>
    <col min="15871" max="15871" width="9.1796875" bestFit="1" customWidth="1"/>
    <col min="15872" max="15872" width="9.1796875" customWidth="1"/>
    <col min="16121" max="16121" width="34.1796875" customWidth="1"/>
    <col min="16122" max="16122" width="10.81640625" customWidth="1"/>
    <col min="16125" max="16125" width="9.453125" bestFit="1" customWidth="1"/>
    <col min="16126" max="16126" width="30.81640625" customWidth="1"/>
    <col min="16127" max="16127" width="9.1796875" bestFit="1" customWidth="1"/>
    <col min="16128" max="16128" width="9.1796875" customWidth="1"/>
  </cols>
  <sheetData>
    <row r="1" spans="1:17" ht="16.5" x14ac:dyDescent="0.35">
      <c r="A1" s="73" t="s">
        <v>0</v>
      </c>
      <c r="B1" s="73"/>
      <c r="G1" s="43"/>
      <c r="L1" s="43"/>
    </row>
    <row r="2" spans="1:17" ht="15.5" x14ac:dyDescent="0.35">
      <c r="A2" s="77" t="s">
        <v>194</v>
      </c>
      <c r="B2" s="77"/>
      <c r="G2" s="43"/>
      <c r="L2" s="43"/>
    </row>
    <row r="3" spans="1:17" ht="13" x14ac:dyDescent="0.3">
      <c r="A3" s="78" t="s">
        <v>195</v>
      </c>
      <c r="B3" s="74"/>
      <c r="G3" s="43"/>
      <c r="L3" s="43"/>
    </row>
    <row r="4" spans="1:17" ht="15.5" x14ac:dyDescent="0.35">
      <c r="A4" s="2"/>
      <c r="B4" s="3"/>
      <c r="D4" s="75" t="s">
        <v>7</v>
      </c>
      <c r="E4" s="75"/>
      <c r="G4" s="43"/>
      <c r="L4" s="43"/>
    </row>
    <row r="5" spans="1:17" ht="15.5" x14ac:dyDescent="0.35">
      <c r="A5" s="75" t="s">
        <v>193</v>
      </c>
      <c r="B5" s="75"/>
      <c r="D5" s="76" t="s">
        <v>192</v>
      </c>
      <c r="E5" s="76"/>
      <c r="G5" s="44" t="s">
        <v>49</v>
      </c>
      <c r="L5" s="44" t="s">
        <v>50</v>
      </c>
      <c r="M5" s="4"/>
    </row>
    <row r="6" spans="1:17" ht="15.5" x14ac:dyDescent="0.35">
      <c r="A6" s="21" t="s">
        <v>9</v>
      </c>
      <c r="B6" s="71"/>
      <c r="D6" s="72"/>
      <c r="E6" s="72"/>
      <c r="G6" s="44"/>
      <c r="L6" s="43"/>
    </row>
    <row r="7" spans="1:17" ht="13" x14ac:dyDescent="0.3">
      <c r="A7" t="s">
        <v>2</v>
      </c>
      <c r="B7" s="5">
        <v>6077.79</v>
      </c>
      <c r="D7" s="19" t="s">
        <v>8</v>
      </c>
      <c r="E7" s="5"/>
      <c r="G7" s="45">
        <v>44203</v>
      </c>
      <c r="H7" s="7">
        <v>40</v>
      </c>
      <c r="I7" s="10" t="s">
        <v>31</v>
      </c>
      <c r="J7" s="10" t="s">
        <v>3</v>
      </c>
      <c r="L7" s="45">
        <v>44290</v>
      </c>
      <c r="M7" s="48" t="s">
        <v>69</v>
      </c>
      <c r="N7" s="7">
        <v>762.48</v>
      </c>
      <c r="O7" s="10" t="s">
        <v>70</v>
      </c>
      <c r="P7" s="6" t="s">
        <v>90</v>
      </c>
    </row>
    <row r="8" spans="1:17" x14ac:dyDescent="0.25">
      <c r="A8" t="s">
        <v>6</v>
      </c>
      <c r="B8" s="5">
        <v>733.9</v>
      </c>
      <c r="D8" s="10" t="s">
        <v>114</v>
      </c>
      <c r="E8" s="5">
        <v>450.55</v>
      </c>
      <c r="G8" s="45">
        <v>44204</v>
      </c>
      <c r="H8" s="7">
        <v>20</v>
      </c>
      <c r="I8" s="10" t="s">
        <v>32</v>
      </c>
      <c r="J8" s="10" t="s">
        <v>3</v>
      </c>
      <c r="L8" s="45">
        <v>44338</v>
      </c>
      <c r="M8" s="10" t="s">
        <v>71</v>
      </c>
      <c r="N8" s="7">
        <v>25</v>
      </c>
      <c r="O8" s="10" t="s">
        <v>72</v>
      </c>
      <c r="P8" s="6" t="s">
        <v>90</v>
      </c>
      <c r="Q8" s="8"/>
    </row>
    <row r="9" spans="1:17" x14ac:dyDescent="0.25">
      <c r="A9" s="10" t="s">
        <v>25</v>
      </c>
      <c r="B9" s="5">
        <v>0</v>
      </c>
      <c r="D9" s="10" t="s">
        <v>115</v>
      </c>
      <c r="E9" s="5">
        <v>640</v>
      </c>
      <c r="G9" s="45">
        <v>44204</v>
      </c>
      <c r="H9" s="7">
        <v>50</v>
      </c>
      <c r="I9" s="10" t="s">
        <v>33</v>
      </c>
      <c r="J9" s="10" t="s">
        <v>3</v>
      </c>
      <c r="L9" s="45">
        <v>44487</v>
      </c>
      <c r="M9" t="s">
        <v>121</v>
      </c>
      <c r="N9" s="7">
        <v>225</v>
      </c>
      <c r="O9" t="s">
        <v>122</v>
      </c>
      <c r="P9" s="6" t="s">
        <v>90</v>
      </c>
      <c r="Q9" s="8"/>
    </row>
    <row r="10" spans="1:17" ht="13" x14ac:dyDescent="0.3">
      <c r="A10" s="11" t="s">
        <v>11</v>
      </c>
      <c r="B10" s="12">
        <f>SUM(B7:B9)</f>
        <v>6811.69</v>
      </c>
      <c r="D10" s="10" t="s">
        <v>132</v>
      </c>
      <c r="E10" s="5">
        <v>0</v>
      </c>
      <c r="G10" s="45">
        <v>44221</v>
      </c>
      <c r="H10" s="7">
        <v>50</v>
      </c>
      <c r="I10" s="10" t="s">
        <v>34</v>
      </c>
      <c r="J10" s="10" t="s">
        <v>3</v>
      </c>
      <c r="L10" s="89">
        <v>44531</v>
      </c>
      <c r="M10" t="s">
        <v>165</v>
      </c>
      <c r="N10" s="7">
        <v>130.68</v>
      </c>
      <c r="O10" t="s">
        <v>200</v>
      </c>
      <c r="P10" s="6" t="s">
        <v>90</v>
      </c>
      <c r="Q10" s="9"/>
    </row>
    <row r="11" spans="1:17" x14ac:dyDescent="0.25">
      <c r="B11" s="14"/>
      <c r="D11" s="10" t="s">
        <v>196</v>
      </c>
      <c r="E11" s="5">
        <v>500</v>
      </c>
      <c r="G11" s="45">
        <v>44224</v>
      </c>
      <c r="H11" s="7">
        <v>30</v>
      </c>
      <c r="I11" s="10" t="s">
        <v>35</v>
      </c>
      <c r="J11" s="10" t="s">
        <v>3</v>
      </c>
      <c r="L11" s="89">
        <v>44531</v>
      </c>
      <c r="M11" t="s">
        <v>199</v>
      </c>
      <c r="N11" s="7">
        <v>455</v>
      </c>
      <c r="O11" t="s">
        <v>201</v>
      </c>
      <c r="P11" s="90"/>
      <c r="Q11" s="9"/>
    </row>
    <row r="12" spans="1:17" x14ac:dyDescent="0.25">
      <c r="A12" s="21" t="s">
        <v>10</v>
      </c>
      <c r="B12" s="14"/>
      <c r="D12" s="10" t="s">
        <v>102</v>
      </c>
      <c r="E12" s="5">
        <v>0</v>
      </c>
      <c r="G12" s="45">
        <v>44225</v>
      </c>
      <c r="H12" s="7">
        <v>25</v>
      </c>
      <c r="I12" s="10" t="s">
        <v>36</v>
      </c>
      <c r="J12" s="10" t="s">
        <v>3</v>
      </c>
      <c r="L12" s="89">
        <v>44531</v>
      </c>
      <c r="M12" t="s">
        <v>167</v>
      </c>
      <c r="N12" s="7">
        <v>1037.9000000000001</v>
      </c>
      <c r="O12" t="s">
        <v>202</v>
      </c>
      <c r="P12" s="6" t="s">
        <v>90</v>
      </c>
      <c r="Q12" s="9"/>
    </row>
    <row r="13" spans="1:17" x14ac:dyDescent="0.25">
      <c r="A13" s="10" t="s">
        <v>16</v>
      </c>
      <c r="B13" s="14"/>
      <c r="D13" s="10" t="s">
        <v>65</v>
      </c>
      <c r="E13" s="5">
        <v>0.16</v>
      </c>
      <c r="G13" s="45">
        <v>44243</v>
      </c>
      <c r="H13" s="7">
        <v>50</v>
      </c>
      <c r="I13" s="10" t="s">
        <v>52</v>
      </c>
      <c r="J13" s="10" t="s">
        <v>3</v>
      </c>
      <c r="L13" s="43"/>
      <c r="P13" s="6"/>
      <c r="Q13" s="9"/>
    </row>
    <row r="14" spans="1:17" ht="13" x14ac:dyDescent="0.3">
      <c r="B14" s="5"/>
      <c r="D14" s="11" t="s">
        <v>4</v>
      </c>
      <c r="E14" s="22">
        <f>SUM(E8:E13)</f>
        <v>1590.71</v>
      </c>
      <c r="G14" s="46">
        <v>44260</v>
      </c>
      <c r="H14" s="7">
        <v>25</v>
      </c>
      <c r="I14" s="10" t="s">
        <v>56</v>
      </c>
      <c r="J14" s="10" t="s">
        <v>3</v>
      </c>
      <c r="L14" s="43"/>
      <c r="P14" s="6"/>
      <c r="Q14" s="9"/>
    </row>
    <row r="15" spans="1:17" x14ac:dyDescent="0.25">
      <c r="E15" s="5"/>
      <c r="G15" s="45">
        <v>44261</v>
      </c>
      <c r="H15" s="7">
        <v>25</v>
      </c>
      <c r="I15" s="10" t="s">
        <v>57</v>
      </c>
      <c r="J15" s="10" t="s">
        <v>3</v>
      </c>
      <c r="L15" s="43"/>
      <c r="P15" s="6"/>
      <c r="Q15" s="9"/>
    </row>
    <row r="16" spans="1:17" ht="13" x14ac:dyDescent="0.3">
      <c r="D16" s="19" t="s">
        <v>12</v>
      </c>
      <c r="E16" s="19"/>
      <c r="G16" s="45">
        <v>44275</v>
      </c>
      <c r="H16" s="7">
        <v>10</v>
      </c>
      <c r="I16" s="10" t="s">
        <v>58</v>
      </c>
      <c r="J16" s="10" t="s">
        <v>3</v>
      </c>
      <c r="L16" s="43"/>
      <c r="P16" s="6"/>
      <c r="Q16" s="8"/>
    </row>
    <row r="17" spans="1:17" x14ac:dyDescent="0.25">
      <c r="A17" s="51" t="s">
        <v>64</v>
      </c>
      <c r="B17" s="14"/>
      <c r="D17" s="10" t="s">
        <v>13</v>
      </c>
      <c r="E17" s="5">
        <v>17.899999999999999</v>
      </c>
      <c r="G17" s="45">
        <v>44284</v>
      </c>
      <c r="H17" s="7">
        <v>5</v>
      </c>
      <c r="I17" s="10" t="s">
        <v>59</v>
      </c>
      <c r="J17" s="10" t="s">
        <v>3</v>
      </c>
      <c r="L17" s="43"/>
      <c r="P17" s="5"/>
      <c r="Q17" s="8"/>
    </row>
    <row r="18" spans="1:17" ht="13" x14ac:dyDescent="0.3">
      <c r="A18" s="25" t="s">
        <v>60</v>
      </c>
      <c r="B18" s="14">
        <v>6416.21</v>
      </c>
      <c r="D18" s="10" t="s">
        <v>14</v>
      </c>
      <c r="E18" s="5">
        <v>8.75</v>
      </c>
      <c r="G18" s="45">
        <v>44291</v>
      </c>
      <c r="H18" s="30">
        <v>30</v>
      </c>
      <c r="I18" s="41" t="s">
        <v>74</v>
      </c>
      <c r="J18" s="10" t="s">
        <v>3</v>
      </c>
      <c r="L18" s="43"/>
      <c r="P18" s="5"/>
      <c r="Q18" s="8"/>
    </row>
    <row r="19" spans="1:17" ht="13" x14ac:dyDescent="0.3">
      <c r="A19" s="25" t="s">
        <v>61</v>
      </c>
      <c r="B19" s="14">
        <f>E28</f>
        <v>-59.520000000000209</v>
      </c>
      <c r="D19" s="10" t="s">
        <v>73</v>
      </c>
      <c r="E19" s="5"/>
      <c r="G19" s="45">
        <v>44292</v>
      </c>
      <c r="H19" s="30">
        <v>30</v>
      </c>
      <c r="I19" s="50" t="s">
        <v>75</v>
      </c>
      <c r="J19" s="10" t="s">
        <v>3</v>
      </c>
      <c r="K19" s="31"/>
      <c r="L19" s="43"/>
      <c r="P19" s="5"/>
      <c r="Q19" s="8"/>
    </row>
    <row r="20" spans="1:17" ht="13" x14ac:dyDescent="0.3">
      <c r="A20" s="25" t="s">
        <v>62</v>
      </c>
      <c r="B20" s="39">
        <f>SUM(B18:B19)</f>
        <v>6356.69</v>
      </c>
      <c r="D20" s="10" t="s">
        <v>210</v>
      </c>
      <c r="G20" s="45">
        <v>44293</v>
      </c>
      <c r="H20" s="30">
        <v>50</v>
      </c>
      <c r="I20" s="50" t="s">
        <v>76</v>
      </c>
      <c r="J20" s="10" t="s">
        <v>3</v>
      </c>
      <c r="K20" s="31"/>
      <c r="L20" s="43"/>
      <c r="P20" s="5"/>
      <c r="Q20" s="8"/>
    </row>
    <row r="21" spans="1:17" ht="13" x14ac:dyDescent="0.3">
      <c r="A21" s="25"/>
      <c r="B21" s="27"/>
      <c r="D21" s="10" t="s">
        <v>17</v>
      </c>
      <c r="G21" s="45">
        <v>44294</v>
      </c>
      <c r="H21" s="49">
        <v>25</v>
      </c>
      <c r="I21" s="50" t="s">
        <v>77</v>
      </c>
      <c r="J21" s="10" t="s">
        <v>3</v>
      </c>
      <c r="K21" s="31"/>
      <c r="L21" s="43"/>
      <c r="P21" s="5"/>
      <c r="Q21" s="8"/>
    </row>
    <row r="22" spans="1:17" ht="13" x14ac:dyDescent="0.3">
      <c r="A22" s="42" t="s">
        <v>63</v>
      </c>
      <c r="B22" s="40">
        <f>B10-B20</f>
        <v>455</v>
      </c>
      <c r="D22" s="10" t="s">
        <v>19</v>
      </c>
      <c r="E22" s="5"/>
      <c r="G22" s="45">
        <v>44294</v>
      </c>
      <c r="H22" s="49">
        <v>50</v>
      </c>
      <c r="I22" s="50" t="s">
        <v>78</v>
      </c>
      <c r="J22" s="10" t="s">
        <v>3</v>
      </c>
      <c r="K22" s="31"/>
      <c r="L22" s="43"/>
      <c r="P22" s="5"/>
      <c r="Q22" s="8"/>
    </row>
    <row r="23" spans="1:17" x14ac:dyDescent="0.25">
      <c r="D23" s="10" t="s">
        <v>204</v>
      </c>
      <c r="E23" s="5"/>
      <c r="G23" s="45">
        <v>44299</v>
      </c>
      <c r="H23" s="49">
        <v>50</v>
      </c>
      <c r="I23" s="50" t="s">
        <v>79</v>
      </c>
      <c r="J23" s="10" t="s">
        <v>3</v>
      </c>
      <c r="K23" s="31"/>
      <c r="L23" s="43"/>
      <c r="P23" s="6"/>
      <c r="Q23" s="8"/>
    </row>
    <row r="24" spans="1:17" ht="13" x14ac:dyDescent="0.3">
      <c r="A24" s="42" t="s">
        <v>206</v>
      </c>
      <c r="D24" s="10" t="s">
        <v>203</v>
      </c>
      <c r="E24" s="5">
        <f>455+1037.9</f>
        <v>1492.9</v>
      </c>
      <c r="G24" s="45">
        <v>44299</v>
      </c>
      <c r="H24" s="49">
        <v>15</v>
      </c>
      <c r="I24" s="50" t="s">
        <v>80</v>
      </c>
      <c r="J24" s="10" t="s">
        <v>3</v>
      </c>
      <c r="K24" s="31"/>
      <c r="L24" s="43"/>
      <c r="P24" s="5"/>
      <c r="Q24" s="5"/>
    </row>
    <row r="25" spans="1:17" x14ac:dyDescent="0.25">
      <c r="C25" s="10"/>
      <c r="D25" s="10" t="s">
        <v>205</v>
      </c>
      <c r="E25" s="5">
        <v>130.68</v>
      </c>
      <c r="F25" s="10"/>
      <c r="G25" s="45">
        <v>44300</v>
      </c>
      <c r="H25" s="49">
        <v>25</v>
      </c>
      <c r="I25" s="50" t="s">
        <v>81</v>
      </c>
      <c r="J25" s="10" t="s">
        <v>3</v>
      </c>
      <c r="K25" s="15"/>
      <c r="L25" s="43"/>
      <c r="P25" s="5"/>
      <c r="Q25" s="5"/>
    </row>
    <row r="26" spans="1:17" ht="13" x14ac:dyDescent="0.3">
      <c r="C26" s="10"/>
      <c r="D26" s="11" t="s">
        <v>5</v>
      </c>
      <c r="E26" s="12">
        <f>SUM(E17:E25)</f>
        <v>1650.2300000000002</v>
      </c>
      <c r="F26" s="10"/>
      <c r="G26" s="45">
        <v>44300</v>
      </c>
      <c r="H26" s="49">
        <v>5</v>
      </c>
      <c r="I26" s="50" t="s">
        <v>82</v>
      </c>
      <c r="J26" s="10" t="s">
        <v>3</v>
      </c>
      <c r="K26" s="15"/>
      <c r="L26" s="43"/>
      <c r="P26" s="5"/>
      <c r="Q26" s="5"/>
    </row>
    <row r="27" spans="1:17" x14ac:dyDescent="0.25">
      <c r="C27" s="10"/>
      <c r="E27" s="5"/>
      <c r="F27" s="10"/>
      <c r="G27" s="45">
        <v>44300</v>
      </c>
      <c r="H27" s="49">
        <v>25</v>
      </c>
      <c r="I27" s="50" t="s">
        <v>83</v>
      </c>
      <c r="J27" s="10" t="s">
        <v>3</v>
      </c>
      <c r="K27" s="15"/>
      <c r="L27" s="43"/>
      <c r="P27" s="5"/>
      <c r="Q27" s="5"/>
    </row>
    <row r="28" spans="1:17" ht="13" x14ac:dyDescent="0.3">
      <c r="C28" s="10"/>
      <c r="D28" s="11" t="s">
        <v>15</v>
      </c>
      <c r="E28" s="23">
        <f>E14-E26</f>
        <v>-59.520000000000209</v>
      </c>
      <c r="F28" s="10"/>
      <c r="G28" s="45">
        <v>44300</v>
      </c>
      <c r="H28" s="49">
        <v>50</v>
      </c>
      <c r="I28" s="50" t="s">
        <v>84</v>
      </c>
      <c r="J28" s="10" t="s">
        <v>3</v>
      </c>
      <c r="K28" s="15"/>
      <c r="L28" s="43"/>
      <c r="P28" s="5"/>
      <c r="Q28" s="5"/>
    </row>
    <row r="29" spans="1:17" x14ac:dyDescent="0.25">
      <c r="C29" s="10"/>
      <c r="F29" s="10"/>
      <c r="G29" s="45">
        <v>44300</v>
      </c>
      <c r="H29" s="49">
        <v>40</v>
      </c>
      <c r="I29" s="50" t="s">
        <v>85</v>
      </c>
      <c r="J29" s="10" t="s">
        <v>3</v>
      </c>
      <c r="K29" s="13"/>
      <c r="L29" s="43"/>
      <c r="P29" s="5"/>
      <c r="Q29" s="5"/>
    </row>
    <row r="30" spans="1:17" x14ac:dyDescent="0.25">
      <c r="D30" s="10"/>
      <c r="E30" s="10"/>
      <c r="G30" s="45">
        <v>44303</v>
      </c>
      <c r="H30" s="49">
        <v>40</v>
      </c>
      <c r="I30" s="50" t="s">
        <v>86</v>
      </c>
      <c r="J30" s="10" t="s">
        <v>3</v>
      </c>
      <c r="L30" s="43"/>
      <c r="P30" s="5"/>
      <c r="Q30" s="5"/>
    </row>
    <row r="31" spans="1:17" x14ac:dyDescent="0.25">
      <c r="D31" s="10"/>
      <c r="E31" s="10"/>
      <c r="G31" s="45">
        <v>44315</v>
      </c>
      <c r="H31" s="7">
        <v>5</v>
      </c>
      <c r="I31" s="10" t="s">
        <v>59</v>
      </c>
      <c r="J31" s="10" t="s">
        <v>3</v>
      </c>
      <c r="L31" s="43"/>
      <c r="P31" s="5"/>
      <c r="Q31" s="5"/>
    </row>
    <row r="32" spans="1:17" x14ac:dyDescent="0.25">
      <c r="D32" s="10"/>
      <c r="E32" s="10"/>
      <c r="G32" s="45">
        <v>44319</v>
      </c>
      <c r="H32" s="49">
        <v>30</v>
      </c>
      <c r="I32" s="10" t="s">
        <v>91</v>
      </c>
      <c r="J32" s="10" t="s">
        <v>3</v>
      </c>
      <c r="L32" s="47"/>
      <c r="M32" s="10"/>
      <c r="P32" s="5"/>
      <c r="Q32" s="5"/>
    </row>
    <row r="33" spans="1:17" x14ac:dyDescent="0.25">
      <c r="D33" s="10"/>
      <c r="E33" s="10"/>
      <c r="G33" s="45">
        <v>44324</v>
      </c>
      <c r="H33" s="49">
        <v>50</v>
      </c>
      <c r="I33" s="10" t="s">
        <v>92</v>
      </c>
      <c r="J33" s="10" t="s">
        <v>3</v>
      </c>
      <c r="L33" s="47"/>
      <c r="M33" s="10"/>
      <c r="P33" s="5"/>
      <c r="Q33" s="5"/>
    </row>
    <row r="34" spans="1:17" x14ac:dyDescent="0.25">
      <c r="D34" s="10"/>
      <c r="E34" s="10"/>
      <c r="G34" s="45">
        <v>44325</v>
      </c>
      <c r="H34" s="49">
        <v>50</v>
      </c>
      <c r="I34" s="10" t="s">
        <v>93</v>
      </c>
      <c r="J34" s="10" t="s">
        <v>3</v>
      </c>
      <c r="L34" s="47"/>
      <c r="M34" s="10"/>
      <c r="P34" s="5"/>
      <c r="Q34" s="5"/>
    </row>
    <row r="35" spans="1:17" x14ac:dyDescent="0.25">
      <c r="A35" s="24"/>
      <c r="B35" s="14"/>
      <c r="G35" s="45">
        <v>44333</v>
      </c>
      <c r="H35" s="49">
        <v>15</v>
      </c>
      <c r="I35" s="10" t="s">
        <v>94</v>
      </c>
      <c r="J35" s="10" t="s">
        <v>3</v>
      </c>
      <c r="K35" s="13"/>
      <c r="L35" s="47"/>
      <c r="M35" s="10"/>
      <c r="P35" s="5"/>
      <c r="Q35" s="5"/>
    </row>
    <row r="36" spans="1:17" x14ac:dyDescent="0.25">
      <c r="A36" s="24"/>
      <c r="B36" s="14"/>
      <c r="G36" s="45">
        <v>44336</v>
      </c>
      <c r="H36" s="49">
        <v>50</v>
      </c>
      <c r="I36" s="10" t="s">
        <v>95</v>
      </c>
      <c r="J36" s="10" t="s">
        <v>3</v>
      </c>
      <c r="K36" s="13"/>
      <c r="L36" s="47"/>
      <c r="M36" s="10"/>
      <c r="P36" s="5"/>
      <c r="Q36" s="5"/>
    </row>
    <row r="37" spans="1:17" x14ac:dyDescent="0.25">
      <c r="A37" s="24"/>
      <c r="B37" s="14"/>
      <c r="G37" s="45">
        <v>44345</v>
      </c>
      <c r="H37" s="49">
        <v>5</v>
      </c>
      <c r="I37" s="10" t="s">
        <v>59</v>
      </c>
      <c r="J37" s="10" t="s">
        <v>3</v>
      </c>
      <c r="K37" s="13"/>
      <c r="L37" s="43"/>
      <c r="P37" s="5"/>
      <c r="Q37" s="5"/>
    </row>
    <row r="38" spans="1:17" x14ac:dyDescent="0.25">
      <c r="A38" s="24"/>
      <c r="B38" s="14"/>
      <c r="G38" s="45">
        <v>44376</v>
      </c>
      <c r="H38" s="49">
        <v>5</v>
      </c>
      <c r="I38" s="10" t="s">
        <v>59</v>
      </c>
      <c r="J38" s="10" t="s">
        <v>3</v>
      </c>
      <c r="K38" s="13"/>
      <c r="L38" s="43"/>
      <c r="P38" s="5"/>
      <c r="Q38" s="5"/>
    </row>
    <row r="39" spans="1:17" x14ac:dyDescent="0.25">
      <c r="A39" s="24"/>
      <c r="B39" s="14"/>
      <c r="G39" s="45">
        <v>44382</v>
      </c>
      <c r="H39" s="49">
        <v>50</v>
      </c>
      <c r="I39" s="10" t="s">
        <v>103</v>
      </c>
      <c r="J39" s="7" t="s">
        <v>104</v>
      </c>
      <c r="L39" s="43"/>
      <c r="P39" s="5"/>
      <c r="Q39" s="5"/>
    </row>
    <row r="40" spans="1:17" x14ac:dyDescent="0.25">
      <c r="A40" s="24"/>
      <c r="B40" s="14"/>
      <c r="G40" s="45">
        <v>44382</v>
      </c>
      <c r="H40" s="49">
        <v>50</v>
      </c>
      <c r="I40" s="10" t="s">
        <v>105</v>
      </c>
      <c r="J40" s="7" t="s">
        <v>104</v>
      </c>
      <c r="L40" s="47"/>
      <c r="M40" s="10"/>
      <c r="P40" s="5"/>
      <c r="Q40" s="5"/>
    </row>
    <row r="41" spans="1:17" x14ac:dyDescent="0.25">
      <c r="G41" s="45">
        <v>44382</v>
      </c>
      <c r="H41" s="49">
        <v>10</v>
      </c>
      <c r="I41" s="10" t="s">
        <v>106</v>
      </c>
      <c r="J41" s="7" t="s">
        <v>104</v>
      </c>
      <c r="L41" s="47"/>
      <c r="M41" s="10"/>
      <c r="P41" s="5"/>
      <c r="Q41" s="5"/>
    </row>
    <row r="42" spans="1:17" x14ac:dyDescent="0.25">
      <c r="G42" s="45">
        <v>44382</v>
      </c>
      <c r="H42" s="49">
        <v>50</v>
      </c>
      <c r="I42" s="10" t="s">
        <v>107</v>
      </c>
      <c r="J42" s="7" t="s">
        <v>104</v>
      </c>
      <c r="L42" s="43"/>
      <c r="P42" s="5"/>
      <c r="Q42" s="5"/>
    </row>
    <row r="43" spans="1:17" x14ac:dyDescent="0.25">
      <c r="G43" s="45">
        <v>44384</v>
      </c>
      <c r="H43" s="49">
        <v>50</v>
      </c>
      <c r="I43" s="10" t="s">
        <v>108</v>
      </c>
      <c r="J43" s="10" t="s">
        <v>3</v>
      </c>
      <c r="K43" s="13"/>
      <c r="L43" s="43"/>
    </row>
    <row r="44" spans="1:17" x14ac:dyDescent="0.25">
      <c r="C44" s="15"/>
      <c r="F44" s="15"/>
      <c r="G44" s="45">
        <v>44406</v>
      </c>
      <c r="H44" s="49">
        <v>40</v>
      </c>
      <c r="I44" s="10" t="s">
        <v>109</v>
      </c>
      <c r="J44" s="10" t="s">
        <v>3</v>
      </c>
      <c r="K44" s="13"/>
      <c r="L44" s="43"/>
    </row>
    <row r="45" spans="1:17" x14ac:dyDescent="0.25">
      <c r="G45" s="45">
        <v>44406</v>
      </c>
      <c r="H45" s="49">
        <v>5</v>
      </c>
      <c r="I45" s="10" t="s">
        <v>59</v>
      </c>
      <c r="J45" s="10" t="s">
        <v>3</v>
      </c>
      <c r="L45" s="43"/>
    </row>
    <row r="46" spans="1:17" x14ac:dyDescent="0.25">
      <c r="G46" s="52" t="s">
        <v>123</v>
      </c>
      <c r="H46" s="49">
        <v>5</v>
      </c>
      <c r="I46" s="10" t="s">
        <v>59</v>
      </c>
      <c r="J46" s="10" t="s">
        <v>3</v>
      </c>
      <c r="L46" s="43"/>
    </row>
    <row r="47" spans="1:17" x14ac:dyDescent="0.25">
      <c r="G47" s="52" t="s">
        <v>124</v>
      </c>
      <c r="H47" s="49">
        <v>5</v>
      </c>
      <c r="I47" s="10" t="s">
        <v>59</v>
      </c>
      <c r="J47" s="10" t="s">
        <v>3</v>
      </c>
      <c r="L47" s="47"/>
      <c r="M47" s="10"/>
    </row>
    <row r="48" spans="1:17" x14ac:dyDescent="0.25">
      <c r="G48" s="52" t="s">
        <v>125</v>
      </c>
      <c r="H48" s="49">
        <v>5</v>
      </c>
      <c r="I48" s="10" t="s">
        <v>59</v>
      </c>
      <c r="J48" s="10" t="s">
        <v>3</v>
      </c>
      <c r="K48" s="13"/>
      <c r="L48" s="43"/>
    </row>
    <row r="49" spans="4:13" x14ac:dyDescent="0.25">
      <c r="D49" s="15"/>
      <c r="E49" s="15"/>
      <c r="G49" s="52" t="s">
        <v>125</v>
      </c>
      <c r="H49" s="49">
        <v>100</v>
      </c>
      <c r="I49" s="10" t="s">
        <v>126</v>
      </c>
      <c r="J49" s="10" t="s">
        <v>3</v>
      </c>
      <c r="L49" s="43"/>
    </row>
    <row r="50" spans="4:13" x14ac:dyDescent="0.25">
      <c r="G50" s="52" t="s">
        <v>125</v>
      </c>
      <c r="H50" s="49">
        <v>50</v>
      </c>
      <c r="I50" s="10" t="s">
        <v>127</v>
      </c>
      <c r="J50" s="10" t="s">
        <v>3</v>
      </c>
      <c r="L50" s="43"/>
    </row>
    <row r="51" spans="4:13" x14ac:dyDescent="0.25">
      <c r="G51" s="52" t="s">
        <v>125</v>
      </c>
      <c r="H51" s="49">
        <v>40</v>
      </c>
      <c r="I51" s="10" t="s">
        <v>128</v>
      </c>
      <c r="J51" s="10" t="s">
        <v>3</v>
      </c>
      <c r="L51" s="43"/>
    </row>
    <row r="52" spans="4:13" x14ac:dyDescent="0.25">
      <c r="G52" s="52" t="s">
        <v>125</v>
      </c>
      <c r="H52" s="49">
        <v>50</v>
      </c>
      <c r="I52" s="10" t="s">
        <v>129</v>
      </c>
      <c r="J52" s="10" t="s">
        <v>3</v>
      </c>
      <c r="L52" s="47"/>
      <c r="M52" s="10"/>
    </row>
    <row r="53" spans="4:13" x14ac:dyDescent="0.25">
      <c r="G53" s="52" t="s">
        <v>125</v>
      </c>
      <c r="H53" s="49">
        <v>15</v>
      </c>
      <c r="I53" s="10" t="s">
        <v>130</v>
      </c>
      <c r="J53" s="10" t="s">
        <v>3</v>
      </c>
      <c r="L53" s="43"/>
    </row>
    <row r="54" spans="4:13" x14ac:dyDescent="0.25">
      <c r="G54" s="52" t="s">
        <v>125</v>
      </c>
      <c r="H54" s="49">
        <v>20</v>
      </c>
      <c r="I54" s="10" t="s">
        <v>95</v>
      </c>
      <c r="J54" s="10" t="s">
        <v>3</v>
      </c>
      <c r="L54" s="43"/>
    </row>
    <row r="55" spans="4:13" x14ac:dyDescent="0.25">
      <c r="G55" s="52" t="s">
        <v>125</v>
      </c>
      <c r="H55" s="49">
        <v>50</v>
      </c>
      <c r="I55" s="10" t="s">
        <v>131</v>
      </c>
      <c r="J55" s="10" t="s">
        <v>3</v>
      </c>
      <c r="L55" s="43"/>
    </row>
    <row r="56" spans="4:13" x14ac:dyDescent="0.25">
      <c r="G56" s="52" t="s">
        <v>125</v>
      </c>
      <c r="H56" s="49">
        <v>200</v>
      </c>
      <c r="I56" s="10" t="s">
        <v>133</v>
      </c>
      <c r="J56" s="10" t="s">
        <v>104</v>
      </c>
      <c r="L56" s="43"/>
    </row>
    <row r="57" spans="4:13" x14ac:dyDescent="0.25">
      <c r="G57" s="52" t="s">
        <v>125</v>
      </c>
      <c r="H57" s="49">
        <v>25</v>
      </c>
      <c r="J57" s="10" t="s">
        <v>104</v>
      </c>
      <c r="L57" s="43"/>
    </row>
    <row r="58" spans="4:13" x14ac:dyDescent="0.25">
      <c r="G58" s="52" t="s">
        <v>125</v>
      </c>
      <c r="H58" s="49">
        <v>30</v>
      </c>
      <c r="J58" s="10" t="s">
        <v>104</v>
      </c>
      <c r="L58" s="43"/>
    </row>
    <row r="59" spans="4:13" x14ac:dyDescent="0.25">
      <c r="G59" s="52" t="s">
        <v>125</v>
      </c>
      <c r="H59" s="49">
        <v>50</v>
      </c>
      <c r="J59" s="10" t="s">
        <v>104</v>
      </c>
      <c r="L59" s="43"/>
    </row>
    <row r="60" spans="4:13" x14ac:dyDescent="0.25">
      <c r="G60" s="52" t="s">
        <v>125</v>
      </c>
      <c r="H60" s="49">
        <v>30</v>
      </c>
      <c r="J60" s="10" t="s">
        <v>104</v>
      </c>
      <c r="L60" s="43"/>
    </row>
    <row r="61" spans="4:13" x14ac:dyDescent="0.25">
      <c r="G61" s="52" t="s">
        <v>125</v>
      </c>
      <c r="H61" s="49">
        <v>40</v>
      </c>
      <c r="J61" s="10" t="s">
        <v>104</v>
      </c>
      <c r="L61" s="43"/>
    </row>
    <row r="62" spans="4:13" x14ac:dyDescent="0.25">
      <c r="G62" s="52" t="s">
        <v>125</v>
      </c>
      <c r="H62" s="49">
        <v>40</v>
      </c>
      <c r="J62" s="10" t="s">
        <v>104</v>
      </c>
      <c r="L62" s="43"/>
    </row>
    <row r="63" spans="4:13" x14ac:dyDescent="0.25">
      <c r="L63" s="43"/>
    </row>
    <row r="64" spans="4:13" x14ac:dyDescent="0.25">
      <c r="L64" s="43"/>
    </row>
    <row r="65" spans="3:6" x14ac:dyDescent="0.25">
      <c r="C65" s="16"/>
      <c r="F65" s="16"/>
    </row>
    <row r="70" spans="3:6" x14ac:dyDescent="0.25">
      <c r="D70" s="16"/>
      <c r="E70" s="16"/>
    </row>
  </sheetData>
  <mergeCells count="6">
    <mergeCell ref="A1:B1"/>
    <mergeCell ref="A2:B2"/>
    <mergeCell ref="A3:B3"/>
    <mergeCell ref="D4:E4"/>
    <mergeCell ref="A5:B5"/>
    <mergeCell ref="D5:E5"/>
  </mergeCells>
  <phoneticPr fontId="13" type="noConversion"/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B7E3A-0F5D-47B4-B9E3-AC28D266AE0A}">
  <sheetPr>
    <pageSetUpPr fitToPage="1"/>
  </sheetPr>
  <dimension ref="A1:I70"/>
  <sheetViews>
    <sheetView tabSelected="1" workbookViewId="0">
      <selection activeCell="E37" sqref="E37"/>
    </sheetView>
  </sheetViews>
  <sheetFormatPr defaultRowHeight="12.5" x14ac:dyDescent="0.25"/>
  <cols>
    <col min="1" max="1" width="41.1796875" customWidth="1"/>
    <col min="2" max="2" width="10.81640625" customWidth="1"/>
    <col min="3" max="3" width="4.6328125" customWidth="1"/>
    <col min="4" max="4" width="54.1796875" bestFit="1" customWidth="1"/>
    <col min="5" max="6" width="13.26953125" customWidth="1"/>
    <col min="7" max="7" width="20.90625" customWidth="1"/>
    <col min="8" max="8" width="10.1796875" bestFit="1" customWidth="1"/>
    <col min="237" max="237" width="34.1796875" customWidth="1"/>
    <col min="238" max="238" width="10.81640625" customWidth="1"/>
    <col min="241" max="241" width="9.453125" bestFit="1" customWidth="1"/>
    <col min="242" max="242" width="30.81640625" customWidth="1"/>
    <col min="243" max="243" width="9.1796875" bestFit="1" customWidth="1"/>
    <col min="244" max="244" width="9.1796875" customWidth="1"/>
    <col min="493" max="493" width="34.1796875" customWidth="1"/>
    <col min="494" max="494" width="10.81640625" customWidth="1"/>
    <col min="497" max="497" width="9.453125" bestFit="1" customWidth="1"/>
    <col min="498" max="498" width="30.81640625" customWidth="1"/>
    <col min="499" max="499" width="9.1796875" bestFit="1" customWidth="1"/>
    <col min="500" max="500" width="9.1796875" customWidth="1"/>
    <col min="749" max="749" width="34.1796875" customWidth="1"/>
    <col min="750" max="750" width="10.81640625" customWidth="1"/>
    <col min="753" max="753" width="9.453125" bestFit="1" customWidth="1"/>
    <col min="754" max="754" width="30.81640625" customWidth="1"/>
    <col min="755" max="755" width="9.1796875" bestFit="1" customWidth="1"/>
    <col min="756" max="756" width="9.1796875" customWidth="1"/>
    <col min="1005" max="1005" width="34.1796875" customWidth="1"/>
    <col min="1006" max="1006" width="10.81640625" customWidth="1"/>
    <col min="1009" max="1009" width="9.453125" bestFit="1" customWidth="1"/>
    <col min="1010" max="1010" width="30.81640625" customWidth="1"/>
    <col min="1011" max="1011" width="9.1796875" bestFit="1" customWidth="1"/>
    <col min="1012" max="1012" width="9.1796875" customWidth="1"/>
    <col min="1261" max="1261" width="34.1796875" customWidth="1"/>
    <col min="1262" max="1262" width="10.81640625" customWidth="1"/>
    <col min="1265" max="1265" width="9.453125" bestFit="1" customWidth="1"/>
    <col min="1266" max="1266" width="30.81640625" customWidth="1"/>
    <col min="1267" max="1267" width="9.1796875" bestFit="1" customWidth="1"/>
    <col min="1268" max="1268" width="9.1796875" customWidth="1"/>
    <col min="1517" max="1517" width="34.1796875" customWidth="1"/>
    <col min="1518" max="1518" width="10.81640625" customWidth="1"/>
    <col min="1521" max="1521" width="9.453125" bestFit="1" customWidth="1"/>
    <col min="1522" max="1522" width="30.81640625" customWidth="1"/>
    <col min="1523" max="1523" width="9.1796875" bestFit="1" customWidth="1"/>
    <col min="1524" max="1524" width="9.1796875" customWidth="1"/>
    <col min="1773" max="1773" width="34.1796875" customWidth="1"/>
    <col min="1774" max="1774" width="10.81640625" customWidth="1"/>
    <col min="1777" max="1777" width="9.453125" bestFit="1" customWidth="1"/>
    <col min="1778" max="1778" width="30.81640625" customWidth="1"/>
    <col min="1779" max="1779" width="9.1796875" bestFit="1" customWidth="1"/>
    <col min="1780" max="1780" width="9.1796875" customWidth="1"/>
    <col min="2029" max="2029" width="34.1796875" customWidth="1"/>
    <col min="2030" max="2030" width="10.81640625" customWidth="1"/>
    <col min="2033" max="2033" width="9.453125" bestFit="1" customWidth="1"/>
    <col min="2034" max="2034" width="30.81640625" customWidth="1"/>
    <col min="2035" max="2035" width="9.1796875" bestFit="1" customWidth="1"/>
    <col min="2036" max="2036" width="9.1796875" customWidth="1"/>
    <col min="2285" max="2285" width="34.1796875" customWidth="1"/>
    <col min="2286" max="2286" width="10.81640625" customWidth="1"/>
    <col min="2289" max="2289" width="9.453125" bestFit="1" customWidth="1"/>
    <col min="2290" max="2290" width="30.81640625" customWidth="1"/>
    <col min="2291" max="2291" width="9.1796875" bestFit="1" customWidth="1"/>
    <col min="2292" max="2292" width="9.1796875" customWidth="1"/>
    <col min="2541" max="2541" width="34.1796875" customWidth="1"/>
    <col min="2542" max="2542" width="10.81640625" customWidth="1"/>
    <col min="2545" max="2545" width="9.453125" bestFit="1" customWidth="1"/>
    <col min="2546" max="2546" width="30.81640625" customWidth="1"/>
    <col min="2547" max="2547" width="9.1796875" bestFit="1" customWidth="1"/>
    <col min="2548" max="2548" width="9.1796875" customWidth="1"/>
    <col min="2797" max="2797" width="34.1796875" customWidth="1"/>
    <col min="2798" max="2798" width="10.81640625" customWidth="1"/>
    <col min="2801" max="2801" width="9.453125" bestFit="1" customWidth="1"/>
    <col min="2802" max="2802" width="30.81640625" customWidth="1"/>
    <col min="2803" max="2803" width="9.1796875" bestFit="1" customWidth="1"/>
    <col min="2804" max="2804" width="9.1796875" customWidth="1"/>
    <col min="3053" max="3053" width="34.1796875" customWidth="1"/>
    <col min="3054" max="3054" width="10.81640625" customWidth="1"/>
    <col min="3057" max="3057" width="9.453125" bestFit="1" customWidth="1"/>
    <col min="3058" max="3058" width="30.81640625" customWidth="1"/>
    <col min="3059" max="3059" width="9.1796875" bestFit="1" customWidth="1"/>
    <col min="3060" max="3060" width="9.1796875" customWidth="1"/>
    <col min="3309" max="3309" width="34.1796875" customWidth="1"/>
    <col min="3310" max="3310" width="10.81640625" customWidth="1"/>
    <col min="3313" max="3313" width="9.453125" bestFit="1" customWidth="1"/>
    <col min="3314" max="3314" width="30.81640625" customWidth="1"/>
    <col min="3315" max="3315" width="9.1796875" bestFit="1" customWidth="1"/>
    <col min="3316" max="3316" width="9.1796875" customWidth="1"/>
    <col min="3565" max="3565" width="34.1796875" customWidth="1"/>
    <col min="3566" max="3566" width="10.81640625" customWidth="1"/>
    <col min="3569" max="3569" width="9.453125" bestFit="1" customWidth="1"/>
    <col min="3570" max="3570" width="30.81640625" customWidth="1"/>
    <col min="3571" max="3571" width="9.1796875" bestFit="1" customWidth="1"/>
    <col min="3572" max="3572" width="9.1796875" customWidth="1"/>
    <col min="3821" max="3821" width="34.1796875" customWidth="1"/>
    <col min="3822" max="3822" width="10.81640625" customWidth="1"/>
    <col min="3825" max="3825" width="9.453125" bestFit="1" customWidth="1"/>
    <col min="3826" max="3826" width="30.81640625" customWidth="1"/>
    <col min="3827" max="3827" width="9.1796875" bestFit="1" customWidth="1"/>
    <col min="3828" max="3828" width="9.1796875" customWidth="1"/>
    <col min="4077" max="4077" width="34.1796875" customWidth="1"/>
    <col min="4078" max="4078" width="10.81640625" customWidth="1"/>
    <col min="4081" max="4081" width="9.453125" bestFit="1" customWidth="1"/>
    <col min="4082" max="4082" width="30.81640625" customWidth="1"/>
    <col min="4083" max="4083" width="9.1796875" bestFit="1" customWidth="1"/>
    <col min="4084" max="4084" width="9.1796875" customWidth="1"/>
    <col min="4333" max="4333" width="34.1796875" customWidth="1"/>
    <col min="4334" max="4334" width="10.81640625" customWidth="1"/>
    <col min="4337" max="4337" width="9.453125" bestFit="1" customWidth="1"/>
    <col min="4338" max="4338" width="30.81640625" customWidth="1"/>
    <col min="4339" max="4339" width="9.1796875" bestFit="1" customWidth="1"/>
    <col min="4340" max="4340" width="9.1796875" customWidth="1"/>
    <col min="4589" max="4589" width="34.1796875" customWidth="1"/>
    <col min="4590" max="4590" width="10.81640625" customWidth="1"/>
    <col min="4593" max="4593" width="9.453125" bestFit="1" customWidth="1"/>
    <col min="4594" max="4594" width="30.81640625" customWidth="1"/>
    <col min="4595" max="4595" width="9.1796875" bestFit="1" customWidth="1"/>
    <col min="4596" max="4596" width="9.1796875" customWidth="1"/>
    <col min="4845" max="4845" width="34.1796875" customWidth="1"/>
    <col min="4846" max="4846" width="10.81640625" customWidth="1"/>
    <col min="4849" max="4849" width="9.453125" bestFit="1" customWidth="1"/>
    <col min="4850" max="4850" width="30.81640625" customWidth="1"/>
    <col min="4851" max="4851" width="9.1796875" bestFit="1" customWidth="1"/>
    <col min="4852" max="4852" width="9.1796875" customWidth="1"/>
    <col min="5101" max="5101" width="34.1796875" customWidth="1"/>
    <col min="5102" max="5102" width="10.81640625" customWidth="1"/>
    <col min="5105" max="5105" width="9.453125" bestFit="1" customWidth="1"/>
    <col min="5106" max="5106" width="30.81640625" customWidth="1"/>
    <col min="5107" max="5107" width="9.1796875" bestFit="1" customWidth="1"/>
    <col min="5108" max="5108" width="9.1796875" customWidth="1"/>
    <col min="5357" max="5357" width="34.1796875" customWidth="1"/>
    <col min="5358" max="5358" width="10.81640625" customWidth="1"/>
    <col min="5361" max="5361" width="9.453125" bestFit="1" customWidth="1"/>
    <col min="5362" max="5362" width="30.81640625" customWidth="1"/>
    <col min="5363" max="5363" width="9.1796875" bestFit="1" customWidth="1"/>
    <col min="5364" max="5364" width="9.1796875" customWidth="1"/>
    <col min="5613" max="5613" width="34.1796875" customWidth="1"/>
    <col min="5614" max="5614" width="10.81640625" customWidth="1"/>
    <col min="5617" max="5617" width="9.453125" bestFit="1" customWidth="1"/>
    <col min="5618" max="5618" width="30.81640625" customWidth="1"/>
    <col min="5619" max="5619" width="9.1796875" bestFit="1" customWidth="1"/>
    <col min="5620" max="5620" width="9.1796875" customWidth="1"/>
    <col min="5869" max="5869" width="34.1796875" customWidth="1"/>
    <col min="5870" max="5870" width="10.81640625" customWidth="1"/>
    <col min="5873" max="5873" width="9.453125" bestFit="1" customWidth="1"/>
    <col min="5874" max="5874" width="30.81640625" customWidth="1"/>
    <col min="5875" max="5875" width="9.1796875" bestFit="1" customWidth="1"/>
    <col min="5876" max="5876" width="9.1796875" customWidth="1"/>
    <col min="6125" max="6125" width="34.1796875" customWidth="1"/>
    <col min="6126" max="6126" width="10.81640625" customWidth="1"/>
    <col min="6129" max="6129" width="9.453125" bestFit="1" customWidth="1"/>
    <col min="6130" max="6130" width="30.81640625" customWidth="1"/>
    <col min="6131" max="6131" width="9.1796875" bestFit="1" customWidth="1"/>
    <col min="6132" max="6132" width="9.1796875" customWidth="1"/>
    <col min="6381" max="6381" width="34.1796875" customWidth="1"/>
    <col min="6382" max="6382" width="10.81640625" customWidth="1"/>
    <col min="6385" max="6385" width="9.453125" bestFit="1" customWidth="1"/>
    <col min="6386" max="6386" width="30.81640625" customWidth="1"/>
    <col min="6387" max="6387" width="9.1796875" bestFit="1" customWidth="1"/>
    <col min="6388" max="6388" width="9.1796875" customWidth="1"/>
    <col min="6637" max="6637" width="34.1796875" customWidth="1"/>
    <col min="6638" max="6638" width="10.81640625" customWidth="1"/>
    <col min="6641" max="6641" width="9.453125" bestFit="1" customWidth="1"/>
    <col min="6642" max="6642" width="30.81640625" customWidth="1"/>
    <col min="6643" max="6643" width="9.1796875" bestFit="1" customWidth="1"/>
    <col min="6644" max="6644" width="9.1796875" customWidth="1"/>
    <col min="6893" max="6893" width="34.1796875" customWidth="1"/>
    <col min="6894" max="6894" width="10.81640625" customWidth="1"/>
    <col min="6897" max="6897" width="9.453125" bestFit="1" customWidth="1"/>
    <col min="6898" max="6898" width="30.81640625" customWidth="1"/>
    <col min="6899" max="6899" width="9.1796875" bestFit="1" customWidth="1"/>
    <col min="6900" max="6900" width="9.1796875" customWidth="1"/>
    <col min="7149" max="7149" width="34.1796875" customWidth="1"/>
    <col min="7150" max="7150" width="10.81640625" customWidth="1"/>
    <col min="7153" max="7153" width="9.453125" bestFit="1" customWidth="1"/>
    <col min="7154" max="7154" width="30.81640625" customWidth="1"/>
    <col min="7155" max="7155" width="9.1796875" bestFit="1" customWidth="1"/>
    <col min="7156" max="7156" width="9.1796875" customWidth="1"/>
    <col min="7405" max="7405" width="34.1796875" customWidth="1"/>
    <col min="7406" max="7406" width="10.81640625" customWidth="1"/>
    <col min="7409" max="7409" width="9.453125" bestFit="1" customWidth="1"/>
    <col min="7410" max="7410" width="30.81640625" customWidth="1"/>
    <col min="7411" max="7411" width="9.1796875" bestFit="1" customWidth="1"/>
    <col min="7412" max="7412" width="9.1796875" customWidth="1"/>
    <col min="7661" max="7661" width="34.1796875" customWidth="1"/>
    <col min="7662" max="7662" width="10.81640625" customWidth="1"/>
    <col min="7665" max="7665" width="9.453125" bestFit="1" customWidth="1"/>
    <col min="7666" max="7666" width="30.81640625" customWidth="1"/>
    <col min="7667" max="7667" width="9.1796875" bestFit="1" customWidth="1"/>
    <col min="7668" max="7668" width="9.1796875" customWidth="1"/>
    <col min="7917" max="7917" width="34.1796875" customWidth="1"/>
    <col min="7918" max="7918" width="10.81640625" customWidth="1"/>
    <col min="7921" max="7921" width="9.453125" bestFit="1" customWidth="1"/>
    <col min="7922" max="7922" width="30.81640625" customWidth="1"/>
    <col min="7923" max="7923" width="9.1796875" bestFit="1" customWidth="1"/>
    <col min="7924" max="7924" width="9.1796875" customWidth="1"/>
    <col min="8173" max="8173" width="34.1796875" customWidth="1"/>
    <col min="8174" max="8174" width="10.81640625" customWidth="1"/>
    <col min="8177" max="8177" width="9.453125" bestFit="1" customWidth="1"/>
    <col min="8178" max="8178" width="30.81640625" customWidth="1"/>
    <col min="8179" max="8179" width="9.1796875" bestFit="1" customWidth="1"/>
    <col min="8180" max="8180" width="9.1796875" customWidth="1"/>
    <col min="8429" max="8429" width="34.1796875" customWidth="1"/>
    <col min="8430" max="8430" width="10.81640625" customWidth="1"/>
    <col min="8433" max="8433" width="9.453125" bestFit="1" customWidth="1"/>
    <col min="8434" max="8434" width="30.81640625" customWidth="1"/>
    <col min="8435" max="8435" width="9.1796875" bestFit="1" customWidth="1"/>
    <col min="8436" max="8436" width="9.1796875" customWidth="1"/>
    <col min="8685" max="8685" width="34.1796875" customWidth="1"/>
    <col min="8686" max="8686" width="10.81640625" customWidth="1"/>
    <col min="8689" max="8689" width="9.453125" bestFit="1" customWidth="1"/>
    <col min="8690" max="8690" width="30.81640625" customWidth="1"/>
    <col min="8691" max="8691" width="9.1796875" bestFit="1" customWidth="1"/>
    <col min="8692" max="8692" width="9.1796875" customWidth="1"/>
    <col min="8941" max="8941" width="34.1796875" customWidth="1"/>
    <col min="8942" max="8942" width="10.81640625" customWidth="1"/>
    <col min="8945" max="8945" width="9.453125" bestFit="1" customWidth="1"/>
    <col min="8946" max="8946" width="30.81640625" customWidth="1"/>
    <col min="8947" max="8947" width="9.1796875" bestFit="1" customWidth="1"/>
    <col min="8948" max="8948" width="9.1796875" customWidth="1"/>
    <col min="9197" max="9197" width="34.1796875" customWidth="1"/>
    <col min="9198" max="9198" width="10.81640625" customWidth="1"/>
    <col min="9201" max="9201" width="9.453125" bestFit="1" customWidth="1"/>
    <col min="9202" max="9202" width="30.81640625" customWidth="1"/>
    <col min="9203" max="9203" width="9.1796875" bestFit="1" customWidth="1"/>
    <col min="9204" max="9204" width="9.1796875" customWidth="1"/>
    <col min="9453" max="9453" width="34.1796875" customWidth="1"/>
    <col min="9454" max="9454" width="10.81640625" customWidth="1"/>
    <col min="9457" max="9457" width="9.453125" bestFit="1" customWidth="1"/>
    <col min="9458" max="9458" width="30.81640625" customWidth="1"/>
    <col min="9459" max="9459" width="9.1796875" bestFit="1" customWidth="1"/>
    <col min="9460" max="9460" width="9.1796875" customWidth="1"/>
    <col min="9709" max="9709" width="34.1796875" customWidth="1"/>
    <col min="9710" max="9710" width="10.81640625" customWidth="1"/>
    <col min="9713" max="9713" width="9.453125" bestFit="1" customWidth="1"/>
    <col min="9714" max="9714" width="30.81640625" customWidth="1"/>
    <col min="9715" max="9715" width="9.1796875" bestFit="1" customWidth="1"/>
    <col min="9716" max="9716" width="9.1796875" customWidth="1"/>
    <col min="9965" max="9965" width="34.1796875" customWidth="1"/>
    <col min="9966" max="9966" width="10.81640625" customWidth="1"/>
    <col min="9969" max="9969" width="9.453125" bestFit="1" customWidth="1"/>
    <col min="9970" max="9970" width="30.81640625" customWidth="1"/>
    <col min="9971" max="9971" width="9.1796875" bestFit="1" customWidth="1"/>
    <col min="9972" max="9972" width="9.1796875" customWidth="1"/>
    <col min="10221" max="10221" width="34.1796875" customWidth="1"/>
    <col min="10222" max="10222" width="10.81640625" customWidth="1"/>
    <col min="10225" max="10225" width="9.453125" bestFit="1" customWidth="1"/>
    <col min="10226" max="10226" width="30.81640625" customWidth="1"/>
    <col min="10227" max="10227" width="9.1796875" bestFit="1" customWidth="1"/>
    <col min="10228" max="10228" width="9.1796875" customWidth="1"/>
    <col min="10477" max="10477" width="34.1796875" customWidth="1"/>
    <col min="10478" max="10478" width="10.81640625" customWidth="1"/>
    <col min="10481" max="10481" width="9.453125" bestFit="1" customWidth="1"/>
    <col min="10482" max="10482" width="30.81640625" customWidth="1"/>
    <col min="10483" max="10483" width="9.1796875" bestFit="1" customWidth="1"/>
    <col min="10484" max="10484" width="9.1796875" customWidth="1"/>
    <col min="10733" max="10733" width="34.1796875" customWidth="1"/>
    <col min="10734" max="10734" width="10.81640625" customWidth="1"/>
    <col min="10737" max="10737" width="9.453125" bestFit="1" customWidth="1"/>
    <col min="10738" max="10738" width="30.81640625" customWidth="1"/>
    <col min="10739" max="10739" width="9.1796875" bestFit="1" customWidth="1"/>
    <col min="10740" max="10740" width="9.1796875" customWidth="1"/>
    <col min="10989" max="10989" width="34.1796875" customWidth="1"/>
    <col min="10990" max="10990" width="10.81640625" customWidth="1"/>
    <col min="10993" max="10993" width="9.453125" bestFit="1" customWidth="1"/>
    <col min="10994" max="10994" width="30.81640625" customWidth="1"/>
    <col min="10995" max="10995" width="9.1796875" bestFit="1" customWidth="1"/>
    <col min="10996" max="10996" width="9.1796875" customWidth="1"/>
    <col min="11245" max="11245" width="34.1796875" customWidth="1"/>
    <col min="11246" max="11246" width="10.81640625" customWidth="1"/>
    <col min="11249" max="11249" width="9.453125" bestFit="1" customWidth="1"/>
    <col min="11250" max="11250" width="30.81640625" customWidth="1"/>
    <col min="11251" max="11251" width="9.1796875" bestFit="1" customWidth="1"/>
    <col min="11252" max="11252" width="9.1796875" customWidth="1"/>
    <col min="11501" max="11501" width="34.1796875" customWidth="1"/>
    <col min="11502" max="11502" width="10.81640625" customWidth="1"/>
    <col min="11505" max="11505" width="9.453125" bestFit="1" customWidth="1"/>
    <col min="11506" max="11506" width="30.81640625" customWidth="1"/>
    <col min="11507" max="11507" width="9.1796875" bestFit="1" customWidth="1"/>
    <col min="11508" max="11508" width="9.1796875" customWidth="1"/>
    <col min="11757" max="11757" width="34.1796875" customWidth="1"/>
    <col min="11758" max="11758" width="10.81640625" customWidth="1"/>
    <col min="11761" max="11761" width="9.453125" bestFit="1" customWidth="1"/>
    <col min="11762" max="11762" width="30.81640625" customWidth="1"/>
    <col min="11763" max="11763" width="9.1796875" bestFit="1" customWidth="1"/>
    <col min="11764" max="11764" width="9.1796875" customWidth="1"/>
    <col min="12013" max="12013" width="34.1796875" customWidth="1"/>
    <col min="12014" max="12014" width="10.81640625" customWidth="1"/>
    <col min="12017" max="12017" width="9.453125" bestFit="1" customWidth="1"/>
    <col min="12018" max="12018" width="30.81640625" customWidth="1"/>
    <col min="12019" max="12019" width="9.1796875" bestFit="1" customWidth="1"/>
    <col min="12020" max="12020" width="9.1796875" customWidth="1"/>
    <col min="12269" max="12269" width="34.1796875" customWidth="1"/>
    <col min="12270" max="12270" width="10.81640625" customWidth="1"/>
    <col min="12273" max="12273" width="9.453125" bestFit="1" customWidth="1"/>
    <col min="12274" max="12274" width="30.81640625" customWidth="1"/>
    <col min="12275" max="12275" width="9.1796875" bestFit="1" customWidth="1"/>
    <col min="12276" max="12276" width="9.1796875" customWidth="1"/>
    <col min="12525" max="12525" width="34.1796875" customWidth="1"/>
    <col min="12526" max="12526" width="10.81640625" customWidth="1"/>
    <col min="12529" max="12529" width="9.453125" bestFit="1" customWidth="1"/>
    <col min="12530" max="12530" width="30.81640625" customWidth="1"/>
    <col min="12531" max="12531" width="9.1796875" bestFit="1" customWidth="1"/>
    <col min="12532" max="12532" width="9.1796875" customWidth="1"/>
    <col min="12781" max="12781" width="34.1796875" customWidth="1"/>
    <col min="12782" max="12782" width="10.81640625" customWidth="1"/>
    <col min="12785" max="12785" width="9.453125" bestFit="1" customWidth="1"/>
    <col min="12786" max="12786" width="30.81640625" customWidth="1"/>
    <col min="12787" max="12787" width="9.1796875" bestFit="1" customWidth="1"/>
    <col min="12788" max="12788" width="9.1796875" customWidth="1"/>
    <col min="13037" max="13037" width="34.1796875" customWidth="1"/>
    <col min="13038" max="13038" width="10.81640625" customWidth="1"/>
    <col min="13041" max="13041" width="9.453125" bestFit="1" customWidth="1"/>
    <col min="13042" max="13042" width="30.81640625" customWidth="1"/>
    <col min="13043" max="13043" width="9.1796875" bestFit="1" customWidth="1"/>
    <col min="13044" max="13044" width="9.1796875" customWidth="1"/>
    <col min="13293" max="13293" width="34.1796875" customWidth="1"/>
    <col min="13294" max="13294" width="10.81640625" customWidth="1"/>
    <col min="13297" max="13297" width="9.453125" bestFit="1" customWidth="1"/>
    <col min="13298" max="13298" width="30.81640625" customWidth="1"/>
    <col min="13299" max="13299" width="9.1796875" bestFit="1" customWidth="1"/>
    <col min="13300" max="13300" width="9.1796875" customWidth="1"/>
    <col min="13549" max="13549" width="34.1796875" customWidth="1"/>
    <col min="13550" max="13550" width="10.81640625" customWidth="1"/>
    <col min="13553" max="13553" width="9.453125" bestFit="1" customWidth="1"/>
    <col min="13554" max="13554" width="30.81640625" customWidth="1"/>
    <col min="13555" max="13555" width="9.1796875" bestFit="1" customWidth="1"/>
    <col min="13556" max="13556" width="9.1796875" customWidth="1"/>
    <col min="13805" max="13805" width="34.1796875" customWidth="1"/>
    <col min="13806" max="13806" width="10.81640625" customWidth="1"/>
    <col min="13809" max="13809" width="9.453125" bestFit="1" customWidth="1"/>
    <col min="13810" max="13810" width="30.81640625" customWidth="1"/>
    <col min="13811" max="13811" width="9.1796875" bestFit="1" customWidth="1"/>
    <col min="13812" max="13812" width="9.1796875" customWidth="1"/>
    <col min="14061" max="14061" width="34.1796875" customWidth="1"/>
    <col min="14062" max="14062" width="10.81640625" customWidth="1"/>
    <col min="14065" max="14065" width="9.453125" bestFit="1" customWidth="1"/>
    <col min="14066" max="14066" width="30.81640625" customWidth="1"/>
    <col min="14067" max="14067" width="9.1796875" bestFit="1" customWidth="1"/>
    <col min="14068" max="14068" width="9.1796875" customWidth="1"/>
    <col min="14317" max="14317" width="34.1796875" customWidth="1"/>
    <col min="14318" max="14318" width="10.81640625" customWidth="1"/>
    <col min="14321" max="14321" width="9.453125" bestFit="1" customWidth="1"/>
    <col min="14322" max="14322" width="30.81640625" customWidth="1"/>
    <col min="14323" max="14323" width="9.1796875" bestFit="1" customWidth="1"/>
    <col min="14324" max="14324" width="9.1796875" customWidth="1"/>
    <col min="14573" max="14573" width="34.1796875" customWidth="1"/>
    <col min="14574" max="14574" width="10.81640625" customWidth="1"/>
    <col min="14577" max="14577" width="9.453125" bestFit="1" customWidth="1"/>
    <col min="14578" max="14578" width="30.81640625" customWidth="1"/>
    <col min="14579" max="14579" width="9.1796875" bestFit="1" customWidth="1"/>
    <col min="14580" max="14580" width="9.1796875" customWidth="1"/>
    <col min="14829" max="14829" width="34.1796875" customWidth="1"/>
    <col min="14830" max="14830" width="10.81640625" customWidth="1"/>
    <col min="14833" max="14833" width="9.453125" bestFit="1" customWidth="1"/>
    <col min="14834" max="14834" width="30.81640625" customWidth="1"/>
    <col min="14835" max="14835" width="9.1796875" bestFit="1" customWidth="1"/>
    <col min="14836" max="14836" width="9.1796875" customWidth="1"/>
    <col min="15085" max="15085" width="34.1796875" customWidth="1"/>
    <col min="15086" max="15086" width="10.81640625" customWidth="1"/>
    <col min="15089" max="15089" width="9.453125" bestFit="1" customWidth="1"/>
    <col min="15090" max="15090" width="30.81640625" customWidth="1"/>
    <col min="15091" max="15091" width="9.1796875" bestFit="1" customWidth="1"/>
    <col min="15092" max="15092" width="9.1796875" customWidth="1"/>
    <col min="15341" max="15341" width="34.1796875" customWidth="1"/>
    <col min="15342" max="15342" width="10.81640625" customWidth="1"/>
    <col min="15345" max="15345" width="9.453125" bestFit="1" customWidth="1"/>
    <col min="15346" max="15346" width="30.81640625" customWidth="1"/>
    <col min="15347" max="15347" width="9.1796875" bestFit="1" customWidth="1"/>
    <col min="15348" max="15348" width="9.1796875" customWidth="1"/>
    <col min="15597" max="15597" width="34.1796875" customWidth="1"/>
    <col min="15598" max="15598" width="10.81640625" customWidth="1"/>
    <col min="15601" max="15601" width="9.453125" bestFit="1" customWidth="1"/>
    <col min="15602" max="15602" width="30.81640625" customWidth="1"/>
    <col min="15603" max="15603" width="9.1796875" bestFit="1" customWidth="1"/>
    <col min="15604" max="15604" width="9.1796875" customWidth="1"/>
    <col min="15853" max="15853" width="34.1796875" customWidth="1"/>
    <col min="15854" max="15854" width="10.81640625" customWidth="1"/>
    <col min="15857" max="15857" width="9.453125" bestFit="1" customWidth="1"/>
    <col min="15858" max="15858" width="30.81640625" customWidth="1"/>
    <col min="15859" max="15859" width="9.1796875" bestFit="1" customWidth="1"/>
    <col min="15860" max="15860" width="9.1796875" customWidth="1"/>
    <col min="16109" max="16109" width="34.1796875" customWidth="1"/>
    <col min="16110" max="16110" width="10.81640625" customWidth="1"/>
    <col min="16113" max="16113" width="9.453125" bestFit="1" customWidth="1"/>
    <col min="16114" max="16114" width="30.81640625" customWidth="1"/>
    <col min="16115" max="16115" width="9.1796875" bestFit="1" customWidth="1"/>
    <col min="16116" max="16116" width="9.1796875" customWidth="1"/>
  </cols>
  <sheetData>
    <row r="1" spans="1:9" ht="16.5" x14ac:dyDescent="0.35">
      <c r="A1" s="73" t="s">
        <v>0</v>
      </c>
      <c r="B1" s="73"/>
    </row>
    <row r="2" spans="1:9" ht="15.5" x14ac:dyDescent="0.35">
      <c r="A2" s="77" t="s">
        <v>194</v>
      </c>
      <c r="B2" s="77"/>
    </row>
    <row r="3" spans="1:9" ht="13" x14ac:dyDescent="0.3">
      <c r="A3" s="78" t="s">
        <v>195</v>
      </c>
      <c r="B3" s="74"/>
    </row>
    <row r="4" spans="1:9" ht="15.5" x14ac:dyDescent="0.35">
      <c r="A4" s="2"/>
      <c r="B4" s="3"/>
      <c r="D4" s="75" t="s">
        <v>7</v>
      </c>
      <c r="E4" s="75"/>
    </row>
    <row r="5" spans="1:9" ht="15.5" x14ac:dyDescent="0.35">
      <c r="A5" s="75" t="s">
        <v>193</v>
      </c>
      <c r="B5" s="75"/>
      <c r="D5" s="76" t="s">
        <v>207</v>
      </c>
      <c r="E5" s="76"/>
      <c r="G5" s="91" t="s">
        <v>208</v>
      </c>
      <c r="H5" s="92"/>
    </row>
    <row r="6" spans="1:9" ht="15.5" x14ac:dyDescent="0.35">
      <c r="A6" s="21" t="s">
        <v>9</v>
      </c>
      <c r="B6" s="71"/>
      <c r="D6" s="72"/>
      <c r="E6" s="72"/>
      <c r="G6" s="93" t="s">
        <v>60</v>
      </c>
      <c r="H6" s="92">
        <v>500.36</v>
      </c>
    </row>
    <row r="7" spans="1:9" ht="13" x14ac:dyDescent="0.3">
      <c r="A7" t="s">
        <v>2</v>
      </c>
      <c r="B7" s="5">
        <v>6077.79</v>
      </c>
      <c r="D7" s="19" t="s">
        <v>8</v>
      </c>
      <c r="E7" s="5"/>
      <c r="G7" s="93" t="s">
        <v>61</v>
      </c>
      <c r="H7" s="92">
        <f>E28</f>
        <v>5856.33</v>
      </c>
    </row>
    <row r="8" spans="1:9" ht="13" x14ac:dyDescent="0.3">
      <c r="A8" t="s">
        <v>6</v>
      </c>
      <c r="B8" s="5">
        <v>733.9</v>
      </c>
      <c r="D8" s="10" t="s">
        <v>114</v>
      </c>
      <c r="E8" s="5">
        <f>'January 2021'!E8+'Feb 2021 '!E8+'March 2021'!E8+'April 2021 '!E8+'May 2021'!E8+'June 2021'!E8+'July 2021 '!E8+'Aug to Oct 2021'!E8+'Nov and Dec 2021 '!E8</f>
        <v>1860.55</v>
      </c>
      <c r="G8" s="93" t="s">
        <v>62</v>
      </c>
      <c r="H8" s="94">
        <f>SUM(H6:H7)</f>
        <v>6356.69</v>
      </c>
    </row>
    <row r="9" spans="1:9" ht="13" x14ac:dyDescent="0.3">
      <c r="A9" s="10" t="s">
        <v>25</v>
      </c>
      <c r="B9" s="5">
        <v>0</v>
      </c>
      <c r="D9" s="10" t="s">
        <v>115</v>
      </c>
      <c r="E9" s="5">
        <f>'January 2021'!E9+'Feb 2021 '!E9+'March 2021'!E9+'April 2021 '!E9+'May 2021'!E9+'June 2021'!E9+'July 2021 '!E9+'Aug to Oct 2021'!E9+'Nov and Dec 2021 '!E9</f>
        <v>1215</v>
      </c>
      <c r="G9" s="93"/>
      <c r="H9" s="95"/>
    </row>
    <row r="10" spans="1:9" ht="13" x14ac:dyDescent="0.3">
      <c r="A10" s="11" t="s">
        <v>11</v>
      </c>
      <c r="B10" s="12">
        <f>SUM(B7:B9)</f>
        <v>6811.69</v>
      </c>
      <c r="D10" s="10" t="s">
        <v>132</v>
      </c>
      <c r="E10" s="5">
        <f>'January 2021'!E10+'Feb 2021 '!E10+'March 2021'!E10+'April 2021 '!E10+'May 2021'!E10+'June 2021'!E10+'July 2021 '!E10+'Aug to Oct 2021'!E10+'Nov and Dec 2021 '!E10</f>
        <v>0</v>
      </c>
      <c r="G10" s="96" t="s">
        <v>63</v>
      </c>
      <c r="H10" s="97">
        <f>B10-H8</f>
        <v>455</v>
      </c>
      <c r="I10" s="96" t="s">
        <v>209</v>
      </c>
    </row>
    <row r="11" spans="1:9" x14ac:dyDescent="0.25">
      <c r="B11" s="14"/>
      <c r="D11" s="10" t="s">
        <v>196</v>
      </c>
      <c r="E11" s="5">
        <f>'January 2021'!E11+'Feb 2021 '!E11+'March 2021'!E11+'April 2021 '!E11+'May 2021'!E11+'June 2021'!E11+'July 2021 '!E11+'Aug to Oct 2021'!E11+'Nov and Dec 2021 '!E11</f>
        <v>500</v>
      </c>
      <c r="G11" s="31"/>
      <c r="H11" s="31"/>
    </row>
    <row r="12" spans="1:9" x14ac:dyDescent="0.25">
      <c r="A12" s="21" t="s">
        <v>10</v>
      </c>
      <c r="B12" s="14"/>
      <c r="D12" s="10" t="s">
        <v>102</v>
      </c>
      <c r="E12" s="5">
        <f>'January 2021'!E12+'Feb 2021 '!E12+'March 2021'!E12+'April 2021 '!E12+'May 2021'!E12+'June 2021'!E12+'July 2021 '!E12+'Aug to Oct 2021'!E12+'Nov and Dec 2021 '!E12</f>
        <v>5022.46</v>
      </c>
      <c r="H12" s="31"/>
    </row>
    <row r="13" spans="1:9" x14ac:dyDescent="0.25">
      <c r="A13" s="10" t="s">
        <v>16</v>
      </c>
      <c r="B13" s="14"/>
      <c r="D13" s="10" t="s">
        <v>65</v>
      </c>
      <c r="E13" s="5">
        <f>'January 2021'!E13+'Feb 2021 '!E13+'March 2021'!E13+'April 2021 '!E13+'May 2021'!E13+'June 2021'!E13+'July 2021 '!E13+'Aug to Oct 2021'!E13+'Nov and Dec 2021 '!E13</f>
        <v>7.93</v>
      </c>
      <c r="G13" s="31"/>
      <c r="H13" s="31"/>
    </row>
    <row r="14" spans="1:9" ht="13" x14ac:dyDescent="0.3">
      <c r="B14" s="5"/>
      <c r="D14" s="11" t="s">
        <v>4</v>
      </c>
      <c r="E14" s="22">
        <f>SUM(E8:E13)</f>
        <v>8605.94</v>
      </c>
      <c r="G14" s="31"/>
      <c r="H14" s="31"/>
    </row>
    <row r="15" spans="1:9" x14ac:dyDescent="0.25">
      <c r="E15" s="5"/>
    </row>
    <row r="16" spans="1:9" ht="13" x14ac:dyDescent="0.3">
      <c r="D16" s="19" t="s">
        <v>12</v>
      </c>
      <c r="E16" s="19"/>
    </row>
    <row r="17" spans="1:6" x14ac:dyDescent="0.25">
      <c r="D17" s="10" t="s">
        <v>13</v>
      </c>
      <c r="E17" s="5">
        <f>'January 2021'!E17+'Feb 2021 '!E17+'March 2021'!E17+'April 2021 '!E17+'May 2021'!E17+'June 2021'!E17+'July 2021 '!E17+'Aug to Oct 2021'!E17+'Nov and Dec 2021 '!E17</f>
        <v>70.63</v>
      </c>
    </row>
    <row r="18" spans="1:6" x14ac:dyDescent="0.25">
      <c r="D18" s="10" t="s">
        <v>14</v>
      </c>
      <c r="E18" s="5">
        <f>'January 2021'!E18+'Feb 2021 '!E18+'March 2021'!E18+'April 2021 '!E18+'May 2021'!E18+'June 2021'!E18+'July 2021 '!E18+'Aug to Oct 2021'!E18+'Nov and Dec 2021 '!E18</f>
        <v>26.15</v>
      </c>
    </row>
    <row r="19" spans="1:6" x14ac:dyDescent="0.25">
      <c r="D19" s="10" t="s">
        <v>73</v>
      </c>
      <c r="E19" s="5">
        <f>'January 2021'!E19+'Feb 2021 '!E19+'March 2021'!E19+'April 2021 '!E19+'May 2021'!E19+'June 2021'!E19+'July 2021 '!E19+'Aug to Oct 2021'!E19+'Nov and Dec 2021 '!E19</f>
        <v>762.48</v>
      </c>
    </row>
    <row r="20" spans="1:6" x14ac:dyDescent="0.25">
      <c r="D20" s="10" t="s">
        <v>210</v>
      </c>
      <c r="E20" s="5">
        <f>'January 2021'!E20+'Feb 2021 '!E20+'March 2021'!E20+'April 2021 '!E20+'May 2021'!E20+'June 2021'!E20+'July 2021 '!E20+'Aug to Oct 2021'!E20+'Nov and Dec 2021 '!E20</f>
        <v>25</v>
      </c>
      <c r="F20" s="40"/>
    </row>
    <row r="21" spans="1:6" x14ac:dyDescent="0.25">
      <c r="D21" s="10" t="s">
        <v>17</v>
      </c>
      <c r="E21" s="5">
        <f>'January 2021'!E21+'Feb 2021 '!E21+'March 2021'!E21+'April 2021 '!E21+'May 2021'!E21+'June 2021'!E21+'July 2021 '!E21+'Aug to Oct 2021'!E21+'Nov and Dec 2021 '!E21</f>
        <v>16.77</v>
      </c>
    </row>
    <row r="22" spans="1:6" x14ac:dyDescent="0.25">
      <c r="C22" s="10"/>
      <c r="D22" s="10" t="s">
        <v>19</v>
      </c>
      <c r="E22" s="5">
        <f>'January 2021'!E22+'Feb 2021 '!E22+'March 2021'!E22+'April 2021 '!E22+'May 2021'!E22+'June 2021'!E22+'July 2021 '!E22+'Aug to Oct 2021'!E22+'Nov and Dec 2021 '!E22</f>
        <v>0</v>
      </c>
      <c r="F22" s="10"/>
    </row>
    <row r="23" spans="1:6" x14ac:dyDescent="0.25">
      <c r="C23" s="10"/>
      <c r="D23" s="10" t="s">
        <v>204</v>
      </c>
      <c r="E23" s="5">
        <f>'January 2021'!E23+'Feb 2021 '!E23+'March 2021'!E23+'April 2021 '!E23+'May 2021'!E23+'June 2021'!E23+'July 2021 '!E23+'Aug to Oct 2021'!E23+'Nov and Dec 2021 '!E23</f>
        <v>225</v>
      </c>
      <c r="F23" s="10"/>
    </row>
    <row r="24" spans="1:6" x14ac:dyDescent="0.25">
      <c r="C24" s="10"/>
      <c r="D24" s="10" t="s">
        <v>203</v>
      </c>
      <c r="E24" s="5">
        <f>'January 2021'!E24+'Feb 2021 '!E24+'March 2021'!E24+'April 2021 '!E24+'May 2021'!E24+'June 2021'!E24+'July 2021 '!E24+'Aug to Oct 2021'!E24+'Nov and Dec 2021 '!E24</f>
        <v>1492.9</v>
      </c>
      <c r="F24" s="10"/>
    </row>
    <row r="25" spans="1:6" x14ac:dyDescent="0.25">
      <c r="C25" s="10"/>
      <c r="D25" s="10" t="s">
        <v>205</v>
      </c>
      <c r="E25" s="5">
        <f>'January 2021'!E25+'Feb 2021 '!E25+'March 2021'!E25+'April 2021 '!E25+'May 2021'!E25+'June 2021'!E25+'July 2021 '!E25+'Aug to Oct 2021'!E25+'Nov and Dec 2021 '!E25</f>
        <v>130.68</v>
      </c>
      <c r="F25" s="10"/>
    </row>
    <row r="26" spans="1:6" ht="13" x14ac:dyDescent="0.3">
      <c r="C26" s="10"/>
      <c r="D26" s="11" t="s">
        <v>5</v>
      </c>
      <c r="E26" s="12">
        <f>SUM(E17:E25)</f>
        <v>2749.61</v>
      </c>
      <c r="F26" s="10"/>
    </row>
    <row r="27" spans="1:6" x14ac:dyDescent="0.25">
      <c r="E27" s="5"/>
    </row>
    <row r="28" spans="1:6" ht="13" x14ac:dyDescent="0.3">
      <c r="D28" s="11" t="s">
        <v>15</v>
      </c>
      <c r="E28" s="23">
        <f>E14-E26</f>
        <v>5856.33</v>
      </c>
    </row>
    <row r="30" spans="1:6" x14ac:dyDescent="0.25">
      <c r="D30" s="10"/>
      <c r="E30" s="10"/>
    </row>
    <row r="31" spans="1:6" x14ac:dyDescent="0.25">
      <c r="D31" s="10"/>
      <c r="E31" s="10"/>
    </row>
    <row r="32" spans="1:6" x14ac:dyDescent="0.25">
      <c r="A32" s="24"/>
      <c r="B32" s="14"/>
      <c r="D32" s="10"/>
      <c r="E32" s="10"/>
    </row>
    <row r="33" spans="1:6" x14ac:dyDescent="0.25">
      <c r="A33" s="24"/>
      <c r="B33" s="14"/>
      <c r="D33" s="10"/>
      <c r="E33" s="10"/>
    </row>
    <row r="34" spans="1:6" x14ac:dyDescent="0.25">
      <c r="A34" s="24"/>
      <c r="B34" s="14"/>
      <c r="D34" s="10"/>
      <c r="E34" s="10">
        <v>8606</v>
      </c>
    </row>
    <row r="35" spans="1:6" x14ac:dyDescent="0.25">
      <c r="A35" s="24"/>
      <c r="B35" s="14"/>
      <c r="E35">
        <v>2750</v>
      </c>
    </row>
    <row r="36" spans="1:6" x14ac:dyDescent="0.25">
      <c r="A36" s="24"/>
      <c r="B36" s="14"/>
      <c r="E36">
        <f>E34-E35</f>
        <v>5856</v>
      </c>
    </row>
    <row r="37" spans="1:6" x14ac:dyDescent="0.25">
      <c r="A37" s="24"/>
      <c r="B37" s="14"/>
    </row>
    <row r="41" spans="1:6" x14ac:dyDescent="0.25">
      <c r="C41" s="15"/>
      <c r="F41" s="15"/>
    </row>
    <row r="49" spans="3:6" x14ac:dyDescent="0.25">
      <c r="D49" s="15"/>
      <c r="E49" s="15"/>
    </row>
    <row r="62" spans="3:6" x14ac:dyDescent="0.25">
      <c r="C62" s="16"/>
      <c r="F62" s="16"/>
    </row>
    <row r="70" spans="4:5" x14ac:dyDescent="0.25">
      <c r="D70" s="16"/>
      <c r="E70" s="16"/>
    </row>
  </sheetData>
  <mergeCells count="6">
    <mergeCell ref="A1:B1"/>
    <mergeCell ref="A2:B2"/>
    <mergeCell ref="A3:B3"/>
    <mergeCell ref="D4:E4"/>
    <mergeCell ref="A5:B5"/>
    <mergeCell ref="D5:E5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F6C8-5E21-4CF7-AD85-D4FFA9BA8077}">
  <dimension ref="A2:F63"/>
  <sheetViews>
    <sheetView topLeftCell="A16" workbookViewId="0">
      <selection activeCell="A29" sqref="A29:XFD29"/>
    </sheetView>
  </sheetViews>
  <sheetFormatPr defaultRowHeight="14.5" x14ac:dyDescent="0.35"/>
  <cols>
    <col min="1" max="1" width="12.6328125" style="84" customWidth="1"/>
    <col min="2" max="2" width="11.26953125" style="84" customWidth="1"/>
    <col min="3" max="3" width="12.81640625" style="84" customWidth="1"/>
    <col min="4" max="4" width="13.453125" style="84" customWidth="1"/>
    <col min="5" max="5" width="43.36328125" style="84" bestFit="1" customWidth="1"/>
    <col min="6" max="6" width="27.08984375" style="84" bestFit="1" customWidth="1"/>
    <col min="7" max="16384" width="8.7265625" style="84"/>
  </cols>
  <sheetData>
    <row r="2" spans="1:6" x14ac:dyDescent="0.35">
      <c r="A2" s="84" t="s">
        <v>140</v>
      </c>
    </row>
    <row r="3" spans="1:6" x14ac:dyDescent="0.35">
      <c r="C3" s="85"/>
      <c r="E3" s="84" t="s">
        <v>141</v>
      </c>
      <c r="F3" s="84" t="s">
        <v>142</v>
      </c>
    </row>
    <row r="4" spans="1:6" ht="15" thickBot="1" x14ac:dyDescent="0.4">
      <c r="A4" s="84" t="s">
        <v>143</v>
      </c>
      <c r="C4" s="86">
        <v>6114.96</v>
      </c>
    </row>
    <row r="5" spans="1:6" x14ac:dyDescent="0.35">
      <c r="A5" s="84" t="s">
        <v>144</v>
      </c>
      <c r="C5" s="85">
        <v>50</v>
      </c>
      <c r="D5" s="84" t="s">
        <v>145</v>
      </c>
    </row>
    <row r="6" spans="1:6" x14ac:dyDescent="0.35">
      <c r="A6" s="84" t="s">
        <v>144</v>
      </c>
      <c r="C6" s="85">
        <v>50</v>
      </c>
      <c r="D6" s="84" t="s">
        <v>145</v>
      </c>
    </row>
    <row r="7" spans="1:6" x14ac:dyDescent="0.35">
      <c r="A7" s="84" t="s">
        <v>146</v>
      </c>
      <c r="C7" s="85">
        <v>50</v>
      </c>
      <c r="D7" s="84" t="s">
        <v>145</v>
      </c>
    </row>
    <row r="8" spans="1:6" x14ac:dyDescent="0.35">
      <c r="A8" s="84" t="s">
        <v>147</v>
      </c>
      <c r="C8" s="85">
        <v>100</v>
      </c>
      <c r="D8" s="84" t="s">
        <v>145</v>
      </c>
    </row>
    <row r="9" spans="1:6" x14ac:dyDescent="0.35">
      <c r="A9" s="84" t="s">
        <v>147</v>
      </c>
      <c r="C9" s="85">
        <v>100</v>
      </c>
      <c r="D9" s="84" t="s">
        <v>145</v>
      </c>
    </row>
    <row r="10" spans="1:6" x14ac:dyDescent="0.35">
      <c r="A10" s="84" t="s">
        <v>148</v>
      </c>
      <c r="C10" s="85">
        <v>50</v>
      </c>
      <c r="D10" s="84" t="s">
        <v>145</v>
      </c>
    </row>
    <row r="11" spans="1:6" x14ac:dyDescent="0.35">
      <c r="A11" s="84" t="s">
        <v>148</v>
      </c>
      <c r="C11" s="85">
        <v>20</v>
      </c>
      <c r="D11" s="84" t="s">
        <v>145</v>
      </c>
    </row>
    <row r="12" spans="1:6" x14ac:dyDescent="0.35">
      <c r="A12" s="84" t="s">
        <v>149</v>
      </c>
      <c r="C12" s="85">
        <v>25</v>
      </c>
      <c r="D12" s="84" t="s">
        <v>150</v>
      </c>
    </row>
    <row r="13" spans="1:6" x14ac:dyDescent="0.35">
      <c r="A13" s="84" t="s">
        <v>151</v>
      </c>
      <c r="C13" s="85">
        <v>20</v>
      </c>
      <c r="D13" s="84" t="s">
        <v>145</v>
      </c>
    </row>
    <row r="14" spans="1:6" x14ac:dyDescent="0.35">
      <c r="A14" s="84" t="s">
        <v>152</v>
      </c>
      <c r="C14" s="85">
        <v>25</v>
      </c>
      <c r="D14" s="84" t="s">
        <v>145</v>
      </c>
    </row>
    <row r="15" spans="1:6" x14ac:dyDescent="0.35">
      <c r="A15" s="84" t="s">
        <v>152</v>
      </c>
      <c r="C15" s="85">
        <v>50</v>
      </c>
      <c r="D15" s="84" t="s">
        <v>145</v>
      </c>
    </row>
    <row r="16" spans="1:6" x14ac:dyDescent="0.35">
      <c r="A16" s="84" t="s">
        <v>152</v>
      </c>
      <c r="C16" s="85">
        <v>50</v>
      </c>
      <c r="D16" s="84" t="s">
        <v>145</v>
      </c>
    </row>
    <row r="17" spans="1:6" x14ac:dyDescent="0.35">
      <c r="A17" s="84" t="s">
        <v>152</v>
      </c>
      <c r="C17" s="85">
        <v>500</v>
      </c>
      <c r="D17" s="84" t="s">
        <v>145</v>
      </c>
      <c r="E17" s="84" t="s">
        <v>153</v>
      </c>
      <c r="F17" s="84" t="s">
        <v>154</v>
      </c>
    </row>
    <row r="18" spans="1:6" x14ac:dyDescent="0.35">
      <c r="A18" s="84" t="s">
        <v>146</v>
      </c>
      <c r="C18" s="85">
        <v>0.12</v>
      </c>
      <c r="D18" s="84" t="s">
        <v>3</v>
      </c>
    </row>
    <row r="19" spans="1:6" x14ac:dyDescent="0.35">
      <c r="A19" s="84" t="s">
        <v>146</v>
      </c>
      <c r="C19" s="85">
        <v>0.04</v>
      </c>
      <c r="D19" s="84" t="s">
        <v>3</v>
      </c>
    </row>
    <row r="20" spans="1:6" x14ac:dyDescent="0.35">
      <c r="A20" s="84" t="s">
        <v>152</v>
      </c>
      <c r="B20" s="84">
        <v>8.75</v>
      </c>
      <c r="C20" s="85"/>
      <c r="D20" s="84" t="s">
        <v>155</v>
      </c>
      <c r="E20" s="84" t="s">
        <v>156</v>
      </c>
      <c r="F20" s="84" t="s">
        <v>155</v>
      </c>
    </row>
    <row r="21" spans="1:6" x14ac:dyDescent="0.35">
      <c r="A21" s="84" t="s">
        <v>152</v>
      </c>
      <c r="B21" s="84">
        <v>1.95</v>
      </c>
      <c r="C21" s="85"/>
      <c r="D21" s="84" t="s">
        <v>157</v>
      </c>
      <c r="E21" s="84" t="s">
        <v>156</v>
      </c>
      <c r="F21" s="84" t="s">
        <v>158</v>
      </c>
    </row>
    <row r="22" spans="1:6" x14ac:dyDescent="0.35">
      <c r="A22" s="84" t="s">
        <v>152</v>
      </c>
      <c r="C22" s="85">
        <v>1.95</v>
      </c>
      <c r="D22" s="84" t="s">
        <v>159</v>
      </c>
      <c r="E22" s="84" t="s">
        <v>156</v>
      </c>
      <c r="F22" s="84" t="s">
        <v>160</v>
      </c>
    </row>
    <row r="23" spans="1:6" ht="15" thickBot="1" x14ac:dyDescent="0.4">
      <c r="B23" s="87">
        <f>SUM(B5:B22)</f>
        <v>10.7</v>
      </c>
      <c r="C23" s="87">
        <f>SUM(C5:C22)</f>
        <v>1092.1099999999999</v>
      </c>
    </row>
    <row r="24" spans="1:6" x14ac:dyDescent="0.35">
      <c r="C24" s="85"/>
    </row>
    <row r="25" spans="1:6" x14ac:dyDescent="0.35">
      <c r="A25" s="84" t="s">
        <v>161</v>
      </c>
      <c r="C25" s="88">
        <f>C4-B23+C23</f>
        <v>7196.37</v>
      </c>
      <c r="D25" s="84" t="s">
        <v>162</v>
      </c>
    </row>
    <row r="26" spans="1:6" x14ac:dyDescent="0.35">
      <c r="C26" s="85"/>
    </row>
    <row r="27" spans="1:6" x14ac:dyDescent="0.35">
      <c r="A27" s="84" t="s">
        <v>163</v>
      </c>
      <c r="B27" s="85"/>
      <c r="C27" s="85">
        <v>50</v>
      </c>
      <c r="D27" s="84" t="s">
        <v>145</v>
      </c>
    </row>
    <row r="28" spans="1:6" x14ac:dyDescent="0.35">
      <c r="A28" s="84" t="s">
        <v>164</v>
      </c>
      <c r="B28" s="85">
        <v>130.68</v>
      </c>
      <c r="C28" s="85"/>
      <c r="D28" s="84" t="s">
        <v>165</v>
      </c>
      <c r="E28" s="84" t="s">
        <v>198</v>
      </c>
    </row>
    <row r="29" spans="1:6" x14ac:dyDescent="0.35">
      <c r="A29" s="84" t="s">
        <v>166</v>
      </c>
      <c r="B29" s="85">
        <v>1037.9000000000001</v>
      </c>
      <c r="C29" s="85"/>
      <c r="D29" s="84" t="s">
        <v>167</v>
      </c>
      <c r="E29" s="84" t="s">
        <v>197</v>
      </c>
    </row>
    <row r="30" spans="1:6" x14ac:dyDescent="0.35">
      <c r="A30" s="84" t="s">
        <v>169</v>
      </c>
      <c r="B30" s="84">
        <v>1.95</v>
      </c>
      <c r="C30" s="85"/>
      <c r="D30" s="84" t="s">
        <v>157</v>
      </c>
      <c r="E30" s="84" t="s">
        <v>156</v>
      </c>
      <c r="F30" s="84" t="s">
        <v>158</v>
      </c>
    </row>
    <row r="31" spans="1:6" x14ac:dyDescent="0.35">
      <c r="A31" s="84" t="s">
        <v>169</v>
      </c>
      <c r="C31" s="85">
        <v>1.95</v>
      </c>
      <c r="D31" s="84" t="s">
        <v>159</v>
      </c>
      <c r="E31" s="84" t="s">
        <v>156</v>
      </c>
      <c r="F31" s="84" t="s">
        <v>160</v>
      </c>
    </row>
    <row r="32" spans="1:6" x14ac:dyDescent="0.35">
      <c r="B32" s="85">
        <f>SUM(B27:B31)</f>
        <v>1170.5300000000002</v>
      </c>
      <c r="C32" s="85">
        <f>SUM(C27:C31)</f>
        <v>51.95</v>
      </c>
    </row>
    <row r="33" spans="1:4" x14ac:dyDescent="0.35">
      <c r="B33" s="85"/>
      <c r="C33" s="85"/>
    </row>
    <row r="34" spans="1:4" x14ac:dyDescent="0.35">
      <c r="A34" s="84" t="s">
        <v>170</v>
      </c>
      <c r="B34" s="85"/>
      <c r="C34" s="88">
        <f>C25-B32+C32</f>
        <v>6077.79</v>
      </c>
      <c r="D34" s="84" t="s">
        <v>162</v>
      </c>
    </row>
    <row r="35" spans="1:4" x14ac:dyDescent="0.35">
      <c r="B35" s="85"/>
      <c r="C35" s="85"/>
    </row>
    <row r="36" spans="1:4" x14ac:dyDescent="0.35">
      <c r="B36" s="85"/>
      <c r="C36" s="85"/>
    </row>
    <row r="37" spans="1:4" x14ac:dyDescent="0.35">
      <c r="B37" s="85"/>
      <c r="C37" s="85"/>
    </row>
    <row r="38" spans="1:4" x14ac:dyDescent="0.35">
      <c r="B38" s="85"/>
      <c r="C38" s="85"/>
    </row>
    <row r="39" spans="1:4" x14ac:dyDescent="0.35">
      <c r="B39" s="85"/>
      <c r="C39" s="85"/>
    </row>
    <row r="40" spans="1:4" x14ac:dyDescent="0.35">
      <c r="B40" s="85"/>
      <c r="C40" s="85"/>
    </row>
    <row r="41" spans="1:4" x14ac:dyDescent="0.35">
      <c r="B41" s="85"/>
      <c r="C41" s="85"/>
    </row>
    <row r="42" spans="1:4" x14ac:dyDescent="0.35">
      <c r="B42" s="85"/>
      <c r="C42" s="85"/>
    </row>
    <row r="43" spans="1:4" x14ac:dyDescent="0.35">
      <c r="B43" s="85"/>
      <c r="C43" s="85"/>
    </row>
    <row r="44" spans="1:4" x14ac:dyDescent="0.35">
      <c r="B44" s="85"/>
      <c r="C44" s="85"/>
    </row>
    <row r="45" spans="1:4" x14ac:dyDescent="0.35">
      <c r="B45" s="85"/>
      <c r="C45" s="85"/>
    </row>
    <row r="46" spans="1:4" x14ac:dyDescent="0.35">
      <c r="B46" s="85"/>
      <c r="C46" s="85"/>
    </row>
    <row r="47" spans="1:4" x14ac:dyDescent="0.35">
      <c r="B47" s="85"/>
      <c r="C47" s="85"/>
    </row>
    <row r="48" spans="1:4" x14ac:dyDescent="0.35">
      <c r="B48" s="85"/>
      <c r="C48" s="85"/>
    </row>
    <row r="49" spans="2:3" x14ac:dyDescent="0.35">
      <c r="B49" s="85"/>
      <c r="C49" s="85"/>
    </row>
    <row r="50" spans="2:3" x14ac:dyDescent="0.35">
      <c r="B50" s="85"/>
      <c r="C50" s="85"/>
    </row>
    <row r="51" spans="2:3" x14ac:dyDescent="0.35">
      <c r="B51" s="85"/>
      <c r="C51" s="85"/>
    </row>
    <row r="52" spans="2:3" x14ac:dyDescent="0.35">
      <c r="B52" s="85"/>
      <c r="C52" s="85"/>
    </row>
    <row r="53" spans="2:3" x14ac:dyDescent="0.35">
      <c r="B53" s="85"/>
      <c r="C53" s="85"/>
    </row>
    <row r="54" spans="2:3" x14ac:dyDescent="0.35">
      <c r="B54" s="85"/>
      <c r="C54" s="85"/>
    </row>
    <row r="55" spans="2:3" x14ac:dyDescent="0.35">
      <c r="B55" s="85"/>
      <c r="C55" s="85"/>
    </row>
    <row r="56" spans="2:3" x14ac:dyDescent="0.35">
      <c r="B56" s="85"/>
      <c r="C56" s="85"/>
    </row>
    <row r="57" spans="2:3" x14ac:dyDescent="0.35">
      <c r="B57" s="85"/>
      <c r="C57" s="85"/>
    </row>
    <row r="58" spans="2:3" x14ac:dyDescent="0.35">
      <c r="B58" s="85"/>
      <c r="C58" s="85"/>
    </row>
    <row r="59" spans="2:3" x14ac:dyDescent="0.35">
      <c r="B59" s="85"/>
      <c r="C59" s="85"/>
    </row>
    <row r="60" spans="2:3" x14ac:dyDescent="0.35">
      <c r="C60" s="85"/>
    </row>
    <row r="61" spans="2:3" x14ac:dyDescent="0.35">
      <c r="C61" s="85"/>
    </row>
    <row r="62" spans="2:3" x14ac:dyDescent="0.35">
      <c r="C62" s="85"/>
    </row>
    <row r="63" spans="2:3" x14ac:dyDescent="0.35">
      <c r="C63" s="85"/>
    </row>
  </sheetData>
  <phoneticPr fontId="13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66F11-81C9-4B61-83DB-B24AF6C6BF2E}">
  <dimension ref="A2:F55"/>
  <sheetViews>
    <sheetView topLeftCell="A13" workbookViewId="0">
      <selection activeCell="C6" sqref="C6:C19"/>
    </sheetView>
  </sheetViews>
  <sheetFormatPr defaultRowHeight="14.5" x14ac:dyDescent="0.35"/>
  <cols>
    <col min="1" max="1" width="16.6328125" style="84" customWidth="1"/>
    <col min="2" max="2" width="8.7265625" style="84"/>
    <col min="3" max="3" width="14.7265625" style="84" customWidth="1"/>
    <col min="4" max="4" width="17" style="84" customWidth="1"/>
    <col min="5" max="5" width="24.36328125" style="84" customWidth="1"/>
    <col min="6" max="6" width="25.54296875" style="84" customWidth="1"/>
    <col min="7" max="16384" width="8.7265625" style="84"/>
  </cols>
  <sheetData>
    <row r="2" spans="1:6" x14ac:dyDescent="0.35">
      <c r="A2" s="84" t="s">
        <v>171</v>
      </c>
    </row>
    <row r="3" spans="1:6" x14ac:dyDescent="0.35">
      <c r="C3" s="85"/>
      <c r="E3" s="84" t="s">
        <v>141</v>
      </c>
      <c r="F3" s="84" t="s">
        <v>142</v>
      </c>
    </row>
    <row r="4" spans="1:6" ht="15" thickBot="1" x14ac:dyDescent="0.4">
      <c r="A4" s="84" t="s">
        <v>143</v>
      </c>
      <c r="C4" s="86">
        <v>301.25</v>
      </c>
    </row>
    <row r="5" spans="1:6" x14ac:dyDescent="0.35">
      <c r="C5" s="85"/>
    </row>
    <row r="6" spans="1:6" x14ac:dyDescent="0.35">
      <c r="A6" s="84" t="s">
        <v>144</v>
      </c>
      <c r="C6" s="85">
        <v>20</v>
      </c>
      <c r="D6" s="84" t="s">
        <v>172</v>
      </c>
      <c r="E6" s="84" t="s">
        <v>173</v>
      </c>
    </row>
    <row r="7" spans="1:6" x14ac:dyDescent="0.35">
      <c r="A7" s="84" t="s">
        <v>174</v>
      </c>
      <c r="C7" s="85">
        <v>50</v>
      </c>
      <c r="D7" s="84" t="s">
        <v>175</v>
      </c>
      <c r="E7" s="84" t="s">
        <v>176</v>
      </c>
    </row>
    <row r="8" spans="1:6" x14ac:dyDescent="0.35">
      <c r="A8" s="84" t="s">
        <v>177</v>
      </c>
      <c r="C8" s="85">
        <v>5.55</v>
      </c>
      <c r="D8" s="84" t="s">
        <v>175</v>
      </c>
      <c r="E8" s="84" t="s">
        <v>168</v>
      </c>
    </row>
    <row r="9" spans="1:6" x14ac:dyDescent="0.35">
      <c r="A9" s="84" t="s">
        <v>146</v>
      </c>
      <c r="C9" s="85">
        <v>25</v>
      </c>
      <c r="D9" s="84" t="s">
        <v>172</v>
      </c>
      <c r="E9" s="84" t="s">
        <v>31</v>
      </c>
    </row>
    <row r="10" spans="1:6" x14ac:dyDescent="0.35">
      <c r="A10" s="84" t="s">
        <v>178</v>
      </c>
      <c r="C10" s="85">
        <v>25</v>
      </c>
      <c r="D10" s="84" t="s">
        <v>172</v>
      </c>
      <c r="E10" s="84" t="s">
        <v>179</v>
      </c>
    </row>
    <row r="11" spans="1:6" x14ac:dyDescent="0.35">
      <c r="A11" s="84" t="s">
        <v>147</v>
      </c>
      <c r="C11" s="85">
        <v>50</v>
      </c>
      <c r="D11" s="84" t="s">
        <v>172</v>
      </c>
      <c r="E11" s="84" t="s">
        <v>76</v>
      </c>
    </row>
    <row r="12" spans="1:6" x14ac:dyDescent="0.35">
      <c r="A12" s="84" t="s">
        <v>180</v>
      </c>
      <c r="C12" s="85">
        <v>50</v>
      </c>
      <c r="D12" s="84" t="s">
        <v>172</v>
      </c>
      <c r="E12" s="84" t="s">
        <v>57</v>
      </c>
    </row>
    <row r="13" spans="1:6" x14ac:dyDescent="0.35">
      <c r="A13" s="84" t="s">
        <v>181</v>
      </c>
      <c r="C13" s="85">
        <v>25</v>
      </c>
      <c r="D13" s="84" t="s">
        <v>172</v>
      </c>
      <c r="E13" s="84" t="s">
        <v>182</v>
      </c>
    </row>
    <row r="14" spans="1:6" x14ac:dyDescent="0.35">
      <c r="A14" s="84" t="s">
        <v>181</v>
      </c>
      <c r="C14" s="85">
        <v>20</v>
      </c>
      <c r="D14" s="84" t="s">
        <v>172</v>
      </c>
      <c r="E14" s="84" t="s">
        <v>183</v>
      </c>
    </row>
    <row r="15" spans="1:6" x14ac:dyDescent="0.35">
      <c r="A15" s="84" t="s">
        <v>181</v>
      </c>
      <c r="C15" s="85">
        <v>30</v>
      </c>
      <c r="D15" s="84" t="s">
        <v>172</v>
      </c>
      <c r="E15" s="84" t="s">
        <v>184</v>
      </c>
    </row>
    <row r="16" spans="1:6" x14ac:dyDescent="0.35">
      <c r="A16" s="84" t="s">
        <v>148</v>
      </c>
      <c r="C16" s="85">
        <v>25</v>
      </c>
      <c r="D16" s="84" t="s">
        <v>172</v>
      </c>
      <c r="E16" s="84" t="s">
        <v>85</v>
      </c>
    </row>
    <row r="17" spans="1:5" x14ac:dyDescent="0.35">
      <c r="A17" s="84" t="s">
        <v>149</v>
      </c>
      <c r="B17" s="85"/>
      <c r="C17" s="85">
        <v>50</v>
      </c>
      <c r="D17" s="84" t="s">
        <v>172</v>
      </c>
      <c r="E17" s="84" t="s">
        <v>34</v>
      </c>
    </row>
    <row r="18" spans="1:5" x14ac:dyDescent="0.35">
      <c r="A18" s="84" t="s">
        <v>149</v>
      </c>
      <c r="B18" s="85"/>
      <c r="C18" s="85">
        <v>15</v>
      </c>
      <c r="D18" s="84" t="s">
        <v>172</v>
      </c>
      <c r="E18" s="84" t="s">
        <v>185</v>
      </c>
    </row>
    <row r="19" spans="1:5" x14ac:dyDescent="0.35">
      <c r="A19" s="84" t="s">
        <v>186</v>
      </c>
      <c r="B19" s="85"/>
      <c r="C19" s="85">
        <v>5</v>
      </c>
      <c r="D19" s="84" t="s">
        <v>172</v>
      </c>
      <c r="E19" s="84" t="s">
        <v>59</v>
      </c>
    </row>
    <row r="20" spans="1:5" x14ac:dyDescent="0.35">
      <c r="A20" s="84" t="s">
        <v>152</v>
      </c>
      <c r="B20" s="85">
        <v>15.7</v>
      </c>
      <c r="C20" s="85"/>
      <c r="D20" s="85" t="s">
        <v>187</v>
      </c>
      <c r="E20" s="84" t="s">
        <v>3</v>
      </c>
    </row>
    <row r="21" spans="1:5" ht="15" thickBot="1" x14ac:dyDescent="0.4">
      <c r="B21" s="87">
        <f>SUM(B6:B20)</f>
        <v>15.7</v>
      </c>
      <c r="C21" s="87">
        <f>SUM(C6:C20)</f>
        <v>395.55</v>
      </c>
    </row>
    <row r="22" spans="1:5" x14ac:dyDescent="0.35">
      <c r="C22" s="85"/>
    </row>
    <row r="23" spans="1:5" x14ac:dyDescent="0.35">
      <c r="A23" s="84" t="s">
        <v>161</v>
      </c>
      <c r="C23" s="88">
        <f>C4-B21+C21</f>
        <v>681.1</v>
      </c>
      <c r="D23" s="84" t="s">
        <v>162</v>
      </c>
    </row>
    <row r="24" spans="1:5" x14ac:dyDescent="0.35">
      <c r="C24" s="85"/>
    </row>
    <row r="25" spans="1:5" x14ac:dyDescent="0.35">
      <c r="A25" s="84" t="s">
        <v>188</v>
      </c>
      <c r="B25" s="85"/>
      <c r="C25" s="85">
        <v>50</v>
      </c>
      <c r="D25" s="84" t="s">
        <v>189</v>
      </c>
      <c r="E25" s="84" t="s">
        <v>190</v>
      </c>
    </row>
    <row r="26" spans="1:5" x14ac:dyDescent="0.35">
      <c r="A26" s="84" t="s">
        <v>166</v>
      </c>
      <c r="B26" s="85"/>
      <c r="C26" s="85">
        <v>5</v>
      </c>
      <c r="D26" s="84" t="s">
        <v>172</v>
      </c>
      <c r="E26" s="84" t="s">
        <v>59</v>
      </c>
    </row>
    <row r="27" spans="1:5" x14ac:dyDescent="0.35">
      <c r="A27" s="84" t="s">
        <v>191</v>
      </c>
      <c r="B27" s="85">
        <v>2.2000000000000002</v>
      </c>
      <c r="C27" s="85"/>
      <c r="D27" s="84" t="s">
        <v>187</v>
      </c>
      <c r="E27" s="84" t="s">
        <v>3</v>
      </c>
    </row>
    <row r="28" spans="1:5" ht="15" thickBot="1" x14ac:dyDescent="0.4">
      <c r="B28" s="87">
        <f>SUM(B25:B27)</f>
        <v>2.2000000000000002</v>
      </c>
      <c r="C28" s="87">
        <f>SUM(C25:C27)</f>
        <v>55</v>
      </c>
    </row>
    <row r="29" spans="1:5" x14ac:dyDescent="0.35">
      <c r="B29" s="85"/>
      <c r="C29" s="85"/>
    </row>
    <row r="30" spans="1:5" x14ac:dyDescent="0.35">
      <c r="A30" s="84" t="s">
        <v>170</v>
      </c>
      <c r="B30" s="85"/>
      <c r="C30" s="88">
        <f>C23-B28+C28</f>
        <v>733.9</v>
      </c>
      <c r="D30" s="84" t="s">
        <v>162</v>
      </c>
    </row>
    <row r="31" spans="1:5" x14ac:dyDescent="0.35">
      <c r="B31" s="85"/>
      <c r="C31" s="85"/>
    </row>
    <row r="32" spans="1:5" x14ac:dyDescent="0.35">
      <c r="B32" s="85"/>
      <c r="C32" s="85"/>
    </row>
    <row r="33" spans="2:3" x14ac:dyDescent="0.35">
      <c r="B33" s="85"/>
      <c r="C33" s="85"/>
    </row>
    <row r="34" spans="2:3" x14ac:dyDescent="0.35">
      <c r="B34" s="85"/>
      <c r="C34" s="85"/>
    </row>
    <row r="35" spans="2:3" x14ac:dyDescent="0.35">
      <c r="B35" s="85"/>
      <c r="C35" s="85"/>
    </row>
    <row r="36" spans="2:3" x14ac:dyDescent="0.35">
      <c r="B36" s="85"/>
      <c r="C36" s="85"/>
    </row>
    <row r="37" spans="2:3" x14ac:dyDescent="0.35">
      <c r="B37" s="85"/>
      <c r="C37" s="85"/>
    </row>
    <row r="38" spans="2:3" x14ac:dyDescent="0.35">
      <c r="B38" s="85"/>
      <c r="C38" s="85"/>
    </row>
    <row r="39" spans="2:3" x14ac:dyDescent="0.35">
      <c r="B39" s="85"/>
      <c r="C39" s="85"/>
    </row>
    <row r="40" spans="2:3" x14ac:dyDescent="0.35">
      <c r="B40" s="85"/>
      <c r="C40" s="85"/>
    </row>
    <row r="41" spans="2:3" x14ac:dyDescent="0.35">
      <c r="B41" s="85"/>
      <c r="C41" s="85"/>
    </row>
    <row r="42" spans="2:3" x14ac:dyDescent="0.35">
      <c r="B42" s="85"/>
      <c r="C42" s="85"/>
    </row>
    <row r="43" spans="2:3" x14ac:dyDescent="0.35">
      <c r="B43" s="85"/>
      <c r="C43" s="85"/>
    </row>
    <row r="44" spans="2:3" x14ac:dyDescent="0.35">
      <c r="B44" s="85"/>
      <c r="C44" s="85"/>
    </row>
    <row r="45" spans="2:3" x14ac:dyDescent="0.35">
      <c r="B45" s="85"/>
      <c r="C45" s="85"/>
    </row>
    <row r="46" spans="2:3" x14ac:dyDescent="0.35">
      <c r="B46" s="85"/>
      <c r="C46" s="85"/>
    </row>
    <row r="47" spans="2:3" x14ac:dyDescent="0.35">
      <c r="B47" s="85"/>
      <c r="C47" s="85"/>
    </row>
    <row r="48" spans="2:3" x14ac:dyDescent="0.35">
      <c r="B48" s="85"/>
      <c r="C48" s="85"/>
    </row>
    <row r="49" spans="2:3" x14ac:dyDescent="0.35">
      <c r="B49" s="85"/>
      <c r="C49" s="85"/>
    </row>
    <row r="50" spans="2:3" x14ac:dyDescent="0.35">
      <c r="B50" s="85"/>
      <c r="C50" s="85"/>
    </row>
    <row r="51" spans="2:3" x14ac:dyDescent="0.35">
      <c r="B51" s="85"/>
      <c r="C51" s="85"/>
    </row>
    <row r="52" spans="2:3" x14ac:dyDescent="0.35">
      <c r="B52" s="85"/>
      <c r="C52" s="85"/>
    </row>
    <row r="53" spans="2:3" x14ac:dyDescent="0.35">
      <c r="B53" s="85"/>
      <c r="C53" s="85"/>
    </row>
    <row r="54" spans="2:3" x14ac:dyDescent="0.35">
      <c r="B54" s="85"/>
      <c r="C54" s="85"/>
    </row>
    <row r="55" spans="2:3" x14ac:dyDescent="0.35">
      <c r="B55" s="85"/>
      <c r="C55" s="8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5BD2-8ED6-4ECF-80D5-5CC172C946EA}">
  <sheetPr>
    <pageSetUpPr fitToPage="1"/>
  </sheetPr>
  <dimension ref="A1:E53"/>
  <sheetViews>
    <sheetView workbookViewId="0">
      <selection activeCell="E30" sqref="E30"/>
    </sheetView>
  </sheetViews>
  <sheetFormatPr defaultRowHeight="12.5" x14ac:dyDescent="0.25"/>
  <cols>
    <col min="1" max="1" width="27.453125" customWidth="1"/>
    <col min="2" max="2" width="10.81640625" customWidth="1"/>
    <col min="3" max="3" width="3.453125" customWidth="1"/>
    <col min="4" max="4" width="38.81640625" customWidth="1"/>
    <col min="5" max="5" width="20.1796875" customWidth="1"/>
    <col min="234" max="234" width="34.1796875" customWidth="1"/>
    <col min="235" max="235" width="10.81640625" customWidth="1"/>
    <col min="238" max="238" width="9.453125" bestFit="1" customWidth="1"/>
    <col min="239" max="239" width="30.81640625" customWidth="1"/>
    <col min="240" max="240" width="9.1796875" bestFit="1" customWidth="1"/>
    <col min="241" max="241" width="9.1796875" customWidth="1"/>
    <col min="490" max="490" width="34.1796875" customWidth="1"/>
    <col min="491" max="491" width="10.81640625" customWidth="1"/>
    <col min="494" max="494" width="9.453125" bestFit="1" customWidth="1"/>
    <col min="495" max="495" width="30.81640625" customWidth="1"/>
    <col min="496" max="496" width="9.1796875" bestFit="1" customWidth="1"/>
    <col min="497" max="497" width="9.1796875" customWidth="1"/>
    <col min="746" max="746" width="34.1796875" customWidth="1"/>
    <col min="747" max="747" width="10.81640625" customWidth="1"/>
    <col min="750" max="750" width="9.453125" bestFit="1" customWidth="1"/>
    <col min="751" max="751" width="30.81640625" customWidth="1"/>
    <col min="752" max="752" width="9.1796875" bestFit="1" customWidth="1"/>
    <col min="753" max="753" width="9.1796875" customWidth="1"/>
    <col min="1002" max="1002" width="34.1796875" customWidth="1"/>
    <col min="1003" max="1003" width="10.81640625" customWidth="1"/>
    <col min="1006" max="1006" width="9.453125" bestFit="1" customWidth="1"/>
    <col min="1007" max="1007" width="30.81640625" customWidth="1"/>
    <col min="1008" max="1008" width="9.1796875" bestFit="1" customWidth="1"/>
    <col min="1009" max="1009" width="9.1796875" customWidth="1"/>
    <col min="1258" max="1258" width="34.1796875" customWidth="1"/>
    <col min="1259" max="1259" width="10.81640625" customWidth="1"/>
    <col min="1262" max="1262" width="9.453125" bestFit="1" customWidth="1"/>
    <col min="1263" max="1263" width="30.81640625" customWidth="1"/>
    <col min="1264" max="1264" width="9.1796875" bestFit="1" customWidth="1"/>
    <col min="1265" max="1265" width="9.1796875" customWidth="1"/>
    <col min="1514" max="1514" width="34.1796875" customWidth="1"/>
    <col min="1515" max="1515" width="10.81640625" customWidth="1"/>
    <col min="1518" max="1518" width="9.453125" bestFit="1" customWidth="1"/>
    <col min="1519" max="1519" width="30.81640625" customWidth="1"/>
    <col min="1520" max="1520" width="9.1796875" bestFit="1" customWidth="1"/>
    <col min="1521" max="1521" width="9.1796875" customWidth="1"/>
    <col min="1770" max="1770" width="34.1796875" customWidth="1"/>
    <col min="1771" max="1771" width="10.81640625" customWidth="1"/>
    <col min="1774" max="1774" width="9.453125" bestFit="1" customWidth="1"/>
    <col min="1775" max="1775" width="30.81640625" customWidth="1"/>
    <col min="1776" max="1776" width="9.1796875" bestFit="1" customWidth="1"/>
    <col min="1777" max="1777" width="9.1796875" customWidth="1"/>
    <col min="2026" max="2026" width="34.1796875" customWidth="1"/>
    <col min="2027" max="2027" width="10.81640625" customWidth="1"/>
    <col min="2030" max="2030" width="9.453125" bestFit="1" customWidth="1"/>
    <col min="2031" max="2031" width="30.81640625" customWidth="1"/>
    <col min="2032" max="2032" width="9.1796875" bestFit="1" customWidth="1"/>
    <col min="2033" max="2033" width="9.1796875" customWidth="1"/>
    <col min="2282" max="2282" width="34.1796875" customWidth="1"/>
    <col min="2283" max="2283" width="10.81640625" customWidth="1"/>
    <col min="2286" max="2286" width="9.453125" bestFit="1" customWidth="1"/>
    <col min="2287" max="2287" width="30.81640625" customWidth="1"/>
    <col min="2288" max="2288" width="9.1796875" bestFit="1" customWidth="1"/>
    <col min="2289" max="2289" width="9.1796875" customWidth="1"/>
    <col min="2538" max="2538" width="34.1796875" customWidth="1"/>
    <col min="2539" max="2539" width="10.81640625" customWidth="1"/>
    <col min="2542" max="2542" width="9.453125" bestFit="1" customWidth="1"/>
    <col min="2543" max="2543" width="30.81640625" customWidth="1"/>
    <col min="2544" max="2544" width="9.1796875" bestFit="1" customWidth="1"/>
    <col min="2545" max="2545" width="9.1796875" customWidth="1"/>
    <col min="2794" max="2794" width="34.1796875" customWidth="1"/>
    <col min="2795" max="2795" width="10.81640625" customWidth="1"/>
    <col min="2798" max="2798" width="9.453125" bestFit="1" customWidth="1"/>
    <col min="2799" max="2799" width="30.81640625" customWidth="1"/>
    <col min="2800" max="2800" width="9.1796875" bestFit="1" customWidth="1"/>
    <col min="2801" max="2801" width="9.1796875" customWidth="1"/>
    <col min="3050" max="3050" width="34.1796875" customWidth="1"/>
    <col min="3051" max="3051" width="10.81640625" customWidth="1"/>
    <col min="3054" max="3054" width="9.453125" bestFit="1" customWidth="1"/>
    <col min="3055" max="3055" width="30.81640625" customWidth="1"/>
    <col min="3056" max="3056" width="9.1796875" bestFit="1" customWidth="1"/>
    <col min="3057" max="3057" width="9.1796875" customWidth="1"/>
    <col min="3306" max="3306" width="34.1796875" customWidth="1"/>
    <col min="3307" max="3307" width="10.81640625" customWidth="1"/>
    <col min="3310" max="3310" width="9.453125" bestFit="1" customWidth="1"/>
    <col min="3311" max="3311" width="30.81640625" customWidth="1"/>
    <col min="3312" max="3312" width="9.1796875" bestFit="1" customWidth="1"/>
    <col min="3313" max="3313" width="9.1796875" customWidth="1"/>
    <col min="3562" max="3562" width="34.1796875" customWidth="1"/>
    <col min="3563" max="3563" width="10.81640625" customWidth="1"/>
    <col min="3566" max="3566" width="9.453125" bestFit="1" customWidth="1"/>
    <col min="3567" max="3567" width="30.81640625" customWidth="1"/>
    <col min="3568" max="3568" width="9.1796875" bestFit="1" customWidth="1"/>
    <col min="3569" max="3569" width="9.1796875" customWidth="1"/>
    <col min="3818" max="3818" width="34.1796875" customWidth="1"/>
    <col min="3819" max="3819" width="10.81640625" customWidth="1"/>
    <col min="3822" max="3822" width="9.453125" bestFit="1" customWidth="1"/>
    <col min="3823" max="3823" width="30.81640625" customWidth="1"/>
    <col min="3824" max="3824" width="9.1796875" bestFit="1" customWidth="1"/>
    <col min="3825" max="3825" width="9.1796875" customWidth="1"/>
    <col min="4074" max="4074" width="34.1796875" customWidth="1"/>
    <col min="4075" max="4075" width="10.81640625" customWidth="1"/>
    <col min="4078" max="4078" width="9.453125" bestFit="1" customWidth="1"/>
    <col min="4079" max="4079" width="30.81640625" customWidth="1"/>
    <col min="4080" max="4080" width="9.1796875" bestFit="1" customWidth="1"/>
    <col min="4081" max="4081" width="9.1796875" customWidth="1"/>
    <col min="4330" max="4330" width="34.1796875" customWidth="1"/>
    <col min="4331" max="4331" width="10.81640625" customWidth="1"/>
    <col min="4334" max="4334" width="9.453125" bestFit="1" customWidth="1"/>
    <col min="4335" max="4335" width="30.81640625" customWidth="1"/>
    <col min="4336" max="4336" width="9.1796875" bestFit="1" customWidth="1"/>
    <col min="4337" max="4337" width="9.1796875" customWidth="1"/>
    <col min="4586" max="4586" width="34.1796875" customWidth="1"/>
    <col min="4587" max="4587" width="10.81640625" customWidth="1"/>
    <col min="4590" max="4590" width="9.453125" bestFit="1" customWidth="1"/>
    <col min="4591" max="4591" width="30.81640625" customWidth="1"/>
    <col min="4592" max="4592" width="9.1796875" bestFit="1" customWidth="1"/>
    <col min="4593" max="4593" width="9.1796875" customWidth="1"/>
    <col min="4842" max="4842" width="34.1796875" customWidth="1"/>
    <col min="4843" max="4843" width="10.81640625" customWidth="1"/>
    <col min="4846" max="4846" width="9.453125" bestFit="1" customWidth="1"/>
    <col min="4847" max="4847" width="30.81640625" customWidth="1"/>
    <col min="4848" max="4848" width="9.1796875" bestFit="1" customWidth="1"/>
    <col min="4849" max="4849" width="9.1796875" customWidth="1"/>
    <col min="5098" max="5098" width="34.1796875" customWidth="1"/>
    <col min="5099" max="5099" width="10.81640625" customWidth="1"/>
    <col min="5102" max="5102" width="9.453125" bestFit="1" customWidth="1"/>
    <col min="5103" max="5103" width="30.81640625" customWidth="1"/>
    <col min="5104" max="5104" width="9.1796875" bestFit="1" customWidth="1"/>
    <col min="5105" max="5105" width="9.1796875" customWidth="1"/>
    <col min="5354" max="5354" width="34.1796875" customWidth="1"/>
    <col min="5355" max="5355" width="10.81640625" customWidth="1"/>
    <col min="5358" max="5358" width="9.453125" bestFit="1" customWidth="1"/>
    <col min="5359" max="5359" width="30.81640625" customWidth="1"/>
    <col min="5360" max="5360" width="9.1796875" bestFit="1" customWidth="1"/>
    <col min="5361" max="5361" width="9.1796875" customWidth="1"/>
    <col min="5610" max="5610" width="34.1796875" customWidth="1"/>
    <col min="5611" max="5611" width="10.81640625" customWidth="1"/>
    <col min="5614" max="5614" width="9.453125" bestFit="1" customWidth="1"/>
    <col min="5615" max="5615" width="30.81640625" customWidth="1"/>
    <col min="5616" max="5616" width="9.1796875" bestFit="1" customWidth="1"/>
    <col min="5617" max="5617" width="9.1796875" customWidth="1"/>
    <col min="5866" max="5866" width="34.1796875" customWidth="1"/>
    <col min="5867" max="5867" width="10.81640625" customWidth="1"/>
    <col min="5870" max="5870" width="9.453125" bestFit="1" customWidth="1"/>
    <col min="5871" max="5871" width="30.81640625" customWidth="1"/>
    <col min="5872" max="5872" width="9.1796875" bestFit="1" customWidth="1"/>
    <col min="5873" max="5873" width="9.1796875" customWidth="1"/>
    <col min="6122" max="6122" width="34.1796875" customWidth="1"/>
    <col min="6123" max="6123" width="10.81640625" customWidth="1"/>
    <col min="6126" max="6126" width="9.453125" bestFit="1" customWidth="1"/>
    <col min="6127" max="6127" width="30.81640625" customWidth="1"/>
    <col min="6128" max="6128" width="9.1796875" bestFit="1" customWidth="1"/>
    <col min="6129" max="6129" width="9.1796875" customWidth="1"/>
    <col min="6378" max="6378" width="34.1796875" customWidth="1"/>
    <col min="6379" max="6379" width="10.81640625" customWidth="1"/>
    <col min="6382" max="6382" width="9.453125" bestFit="1" customWidth="1"/>
    <col min="6383" max="6383" width="30.81640625" customWidth="1"/>
    <col min="6384" max="6384" width="9.1796875" bestFit="1" customWidth="1"/>
    <col min="6385" max="6385" width="9.1796875" customWidth="1"/>
    <col min="6634" max="6634" width="34.1796875" customWidth="1"/>
    <col min="6635" max="6635" width="10.81640625" customWidth="1"/>
    <col min="6638" max="6638" width="9.453125" bestFit="1" customWidth="1"/>
    <col min="6639" max="6639" width="30.81640625" customWidth="1"/>
    <col min="6640" max="6640" width="9.1796875" bestFit="1" customWidth="1"/>
    <col min="6641" max="6641" width="9.1796875" customWidth="1"/>
    <col min="6890" max="6890" width="34.1796875" customWidth="1"/>
    <col min="6891" max="6891" width="10.81640625" customWidth="1"/>
    <col min="6894" max="6894" width="9.453125" bestFit="1" customWidth="1"/>
    <col min="6895" max="6895" width="30.81640625" customWidth="1"/>
    <col min="6896" max="6896" width="9.1796875" bestFit="1" customWidth="1"/>
    <col min="6897" max="6897" width="9.1796875" customWidth="1"/>
    <col min="7146" max="7146" width="34.1796875" customWidth="1"/>
    <col min="7147" max="7147" width="10.81640625" customWidth="1"/>
    <col min="7150" max="7150" width="9.453125" bestFit="1" customWidth="1"/>
    <col min="7151" max="7151" width="30.81640625" customWidth="1"/>
    <col min="7152" max="7152" width="9.1796875" bestFit="1" customWidth="1"/>
    <col min="7153" max="7153" width="9.1796875" customWidth="1"/>
    <col min="7402" max="7402" width="34.1796875" customWidth="1"/>
    <col min="7403" max="7403" width="10.81640625" customWidth="1"/>
    <col min="7406" max="7406" width="9.453125" bestFit="1" customWidth="1"/>
    <col min="7407" max="7407" width="30.81640625" customWidth="1"/>
    <col min="7408" max="7408" width="9.1796875" bestFit="1" customWidth="1"/>
    <col min="7409" max="7409" width="9.1796875" customWidth="1"/>
    <col min="7658" max="7658" width="34.1796875" customWidth="1"/>
    <col min="7659" max="7659" width="10.81640625" customWidth="1"/>
    <col min="7662" max="7662" width="9.453125" bestFit="1" customWidth="1"/>
    <col min="7663" max="7663" width="30.81640625" customWidth="1"/>
    <col min="7664" max="7664" width="9.1796875" bestFit="1" customWidth="1"/>
    <col min="7665" max="7665" width="9.1796875" customWidth="1"/>
    <col min="7914" max="7914" width="34.1796875" customWidth="1"/>
    <col min="7915" max="7915" width="10.81640625" customWidth="1"/>
    <col min="7918" max="7918" width="9.453125" bestFit="1" customWidth="1"/>
    <col min="7919" max="7919" width="30.81640625" customWidth="1"/>
    <col min="7920" max="7920" width="9.1796875" bestFit="1" customWidth="1"/>
    <col min="7921" max="7921" width="9.1796875" customWidth="1"/>
    <col min="8170" max="8170" width="34.1796875" customWidth="1"/>
    <col min="8171" max="8171" width="10.81640625" customWidth="1"/>
    <col min="8174" max="8174" width="9.453125" bestFit="1" customWidth="1"/>
    <col min="8175" max="8175" width="30.81640625" customWidth="1"/>
    <col min="8176" max="8176" width="9.1796875" bestFit="1" customWidth="1"/>
    <col min="8177" max="8177" width="9.1796875" customWidth="1"/>
    <col min="8426" max="8426" width="34.1796875" customWidth="1"/>
    <col min="8427" max="8427" width="10.81640625" customWidth="1"/>
    <col min="8430" max="8430" width="9.453125" bestFit="1" customWidth="1"/>
    <col min="8431" max="8431" width="30.81640625" customWidth="1"/>
    <col min="8432" max="8432" width="9.1796875" bestFit="1" customWidth="1"/>
    <col min="8433" max="8433" width="9.1796875" customWidth="1"/>
    <col min="8682" max="8682" width="34.1796875" customWidth="1"/>
    <col min="8683" max="8683" width="10.81640625" customWidth="1"/>
    <col min="8686" max="8686" width="9.453125" bestFit="1" customWidth="1"/>
    <col min="8687" max="8687" width="30.81640625" customWidth="1"/>
    <col min="8688" max="8688" width="9.1796875" bestFit="1" customWidth="1"/>
    <col min="8689" max="8689" width="9.1796875" customWidth="1"/>
    <col min="8938" max="8938" width="34.1796875" customWidth="1"/>
    <col min="8939" max="8939" width="10.81640625" customWidth="1"/>
    <col min="8942" max="8942" width="9.453125" bestFit="1" customWidth="1"/>
    <col min="8943" max="8943" width="30.81640625" customWidth="1"/>
    <col min="8944" max="8944" width="9.1796875" bestFit="1" customWidth="1"/>
    <col min="8945" max="8945" width="9.1796875" customWidth="1"/>
    <col min="9194" max="9194" width="34.1796875" customWidth="1"/>
    <col min="9195" max="9195" width="10.81640625" customWidth="1"/>
    <col min="9198" max="9198" width="9.453125" bestFit="1" customWidth="1"/>
    <col min="9199" max="9199" width="30.81640625" customWidth="1"/>
    <col min="9200" max="9200" width="9.1796875" bestFit="1" customWidth="1"/>
    <col min="9201" max="9201" width="9.1796875" customWidth="1"/>
    <col min="9450" max="9450" width="34.1796875" customWidth="1"/>
    <col min="9451" max="9451" width="10.81640625" customWidth="1"/>
    <col min="9454" max="9454" width="9.453125" bestFit="1" customWidth="1"/>
    <col min="9455" max="9455" width="30.81640625" customWidth="1"/>
    <col min="9456" max="9456" width="9.1796875" bestFit="1" customWidth="1"/>
    <col min="9457" max="9457" width="9.1796875" customWidth="1"/>
    <col min="9706" max="9706" width="34.1796875" customWidth="1"/>
    <col min="9707" max="9707" width="10.81640625" customWidth="1"/>
    <col min="9710" max="9710" width="9.453125" bestFit="1" customWidth="1"/>
    <col min="9711" max="9711" width="30.81640625" customWidth="1"/>
    <col min="9712" max="9712" width="9.1796875" bestFit="1" customWidth="1"/>
    <col min="9713" max="9713" width="9.1796875" customWidth="1"/>
    <col min="9962" max="9962" width="34.1796875" customWidth="1"/>
    <col min="9963" max="9963" width="10.81640625" customWidth="1"/>
    <col min="9966" max="9966" width="9.453125" bestFit="1" customWidth="1"/>
    <col min="9967" max="9967" width="30.81640625" customWidth="1"/>
    <col min="9968" max="9968" width="9.1796875" bestFit="1" customWidth="1"/>
    <col min="9969" max="9969" width="9.1796875" customWidth="1"/>
    <col min="10218" max="10218" width="34.1796875" customWidth="1"/>
    <col min="10219" max="10219" width="10.81640625" customWidth="1"/>
    <col min="10222" max="10222" width="9.453125" bestFit="1" customWidth="1"/>
    <col min="10223" max="10223" width="30.81640625" customWidth="1"/>
    <col min="10224" max="10224" width="9.1796875" bestFit="1" customWidth="1"/>
    <col min="10225" max="10225" width="9.1796875" customWidth="1"/>
    <col min="10474" max="10474" width="34.1796875" customWidth="1"/>
    <col min="10475" max="10475" width="10.81640625" customWidth="1"/>
    <col min="10478" max="10478" width="9.453125" bestFit="1" customWidth="1"/>
    <col min="10479" max="10479" width="30.81640625" customWidth="1"/>
    <col min="10480" max="10480" width="9.1796875" bestFit="1" customWidth="1"/>
    <col min="10481" max="10481" width="9.1796875" customWidth="1"/>
    <col min="10730" max="10730" width="34.1796875" customWidth="1"/>
    <col min="10731" max="10731" width="10.81640625" customWidth="1"/>
    <col min="10734" max="10734" width="9.453125" bestFit="1" customWidth="1"/>
    <col min="10735" max="10735" width="30.81640625" customWidth="1"/>
    <col min="10736" max="10736" width="9.1796875" bestFit="1" customWidth="1"/>
    <col min="10737" max="10737" width="9.1796875" customWidth="1"/>
    <col min="10986" max="10986" width="34.1796875" customWidth="1"/>
    <col min="10987" max="10987" width="10.81640625" customWidth="1"/>
    <col min="10990" max="10990" width="9.453125" bestFit="1" customWidth="1"/>
    <col min="10991" max="10991" width="30.81640625" customWidth="1"/>
    <col min="10992" max="10992" width="9.1796875" bestFit="1" customWidth="1"/>
    <col min="10993" max="10993" width="9.1796875" customWidth="1"/>
    <col min="11242" max="11242" width="34.1796875" customWidth="1"/>
    <col min="11243" max="11243" width="10.81640625" customWidth="1"/>
    <col min="11246" max="11246" width="9.453125" bestFit="1" customWidth="1"/>
    <col min="11247" max="11247" width="30.81640625" customWidth="1"/>
    <col min="11248" max="11248" width="9.1796875" bestFit="1" customWidth="1"/>
    <col min="11249" max="11249" width="9.1796875" customWidth="1"/>
    <col min="11498" max="11498" width="34.1796875" customWidth="1"/>
    <col min="11499" max="11499" width="10.81640625" customWidth="1"/>
    <col min="11502" max="11502" width="9.453125" bestFit="1" customWidth="1"/>
    <col min="11503" max="11503" width="30.81640625" customWidth="1"/>
    <col min="11504" max="11504" width="9.1796875" bestFit="1" customWidth="1"/>
    <col min="11505" max="11505" width="9.1796875" customWidth="1"/>
    <col min="11754" max="11754" width="34.1796875" customWidth="1"/>
    <col min="11755" max="11755" width="10.81640625" customWidth="1"/>
    <col min="11758" max="11758" width="9.453125" bestFit="1" customWidth="1"/>
    <col min="11759" max="11759" width="30.81640625" customWidth="1"/>
    <col min="11760" max="11760" width="9.1796875" bestFit="1" customWidth="1"/>
    <col min="11761" max="11761" width="9.1796875" customWidth="1"/>
    <col min="12010" max="12010" width="34.1796875" customWidth="1"/>
    <col min="12011" max="12011" width="10.81640625" customWidth="1"/>
    <col min="12014" max="12014" width="9.453125" bestFit="1" customWidth="1"/>
    <col min="12015" max="12015" width="30.81640625" customWidth="1"/>
    <col min="12016" max="12016" width="9.1796875" bestFit="1" customWidth="1"/>
    <col min="12017" max="12017" width="9.1796875" customWidth="1"/>
    <col min="12266" max="12266" width="34.1796875" customWidth="1"/>
    <col min="12267" max="12267" width="10.81640625" customWidth="1"/>
    <col min="12270" max="12270" width="9.453125" bestFit="1" customWidth="1"/>
    <col min="12271" max="12271" width="30.81640625" customWidth="1"/>
    <col min="12272" max="12272" width="9.1796875" bestFit="1" customWidth="1"/>
    <col min="12273" max="12273" width="9.1796875" customWidth="1"/>
    <col min="12522" max="12522" width="34.1796875" customWidth="1"/>
    <col min="12523" max="12523" width="10.81640625" customWidth="1"/>
    <col min="12526" max="12526" width="9.453125" bestFit="1" customWidth="1"/>
    <col min="12527" max="12527" width="30.81640625" customWidth="1"/>
    <col min="12528" max="12528" width="9.1796875" bestFit="1" customWidth="1"/>
    <col min="12529" max="12529" width="9.1796875" customWidth="1"/>
    <col min="12778" max="12778" width="34.1796875" customWidth="1"/>
    <col min="12779" max="12779" width="10.81640625" customWidth="1"/>
    <col min="12782" max="12782" width="9.453125" bestFit="1" customWidth="1"/>
    <col min="12783" max="12783" width="30.81640625" customWidth="1"/>
    <col min="12784" max="12784" width="9.1796875" bestFit="1" customWidth="1"/>
    <col min="12785" max="12785" width="9.1796875" customWidth="1"/>
    <col min="13034" max="13034" width="34.1796875" customWidth="1"/>
    <col min="13035" max="13035" width="10.81640625" customWidth="1"/>
    <col min="13038" max="13038" width="9.453125" bestFit="1" customWidth="1"/>
    <col min="13039" max="13039" width="30.81640625" customWidth="1"/>
    <col min="13040" max="13040" width="9.1796875" bestFit="1" customWidth="1"/>
    <col min="13041" max="13041" width="9.1796875" customWidth="1"/>
    <col min="13290" max="13290" width="34.1796875" customWidth="1"/>
    <col min="13291" max="13291" width="10.81640625" customWidth="1"/>
    <col min="13294" max="13294" width="9.453125" bestFit="1" customWidth="1"/>
    <col min="13295" max="13295" width="30.81640625" customWidth="1"/>
    <col min="13296" max="13296" width="9.1796875" bestFit="1" customWidth="1"/>
    <col min="13297" max="13297" width="9.1796875" customWidth="1"/>
    <col min="13546" max="13546" width="34.1796875" customWidth="1"/>
    <col min="13547" max="13547" width="10.81640625" customWidth="1"/>
    <col min="13550" max="13550" width="9.453125" bestFit="1" customWidth="1"/>
    <col min="13551" max="13551" width="30.81640625" customWidth="1"/>
    <col min="13552" max="13552" width="9.1796875" bestFit="1" customWidth="1"/>
    <col min="13553" max="13553" width="9.1796875" customWidth="1"/>
    <col min="13802" max="13802" width="34.1796875" customWidth="1"/>
    <col min="13803" max="13803" width="10.81640625" customWidth="1"/>
    <col min="13806" max="13806" width="9.453125" bestFit="1" customWidth="1"/>
    <col min="13807" max="13807" width="30.81640625" customWidth="1"/>
    <col min="13808" max="13808" width="9.1796875" bestFit="1" customWidth="1"/>
    <col min="13809" max="13809" width="9.1796875" customWidth="1"/>
    <col min="14058" max="14058" width="34.1796875" customWidth="1"/>
    <col min="14059" max="14059" width="10.81640625" customWidth="1"/>
    <col min="14062" max="14062" width="9.453125" bestFit="1" customWidth="1"/>
    <col min="14063" max="14063" width="30.81640625" customWidth="1"/>
    <col min="14064" max="14064" width="9.1796875" bestFit="1" customWidth="1"/>
    <col min="14065" max="14065" width="9.1796875" customWidth="1"/>
    <col min="14314" max="14314" width="34.1796875" customWidth="1"/>
    <col min="14315" max="14315" width="10.81640625" customWidth="1"/>
    <col min="14318" max="14318" width="9.453125" bestFit="1" customWidth="1"/>
    <col min="14319" max="14319" width="30.81640625" customWidth="1"/>
    <col min="14320" max="14320" width="9.1796875" bestFit="1" customWidth="1"/>
    <col min="14321" max="14321" width="9.1796875" customWidth="1"/>
    <col min="14570" max="14570" width="34.1796875" customWidth="1"/>
    <col min="14571" max="14571" width="10.81640625" customWidth="1"/>
    <col min="14574" max="14574" width="9.453125" bestFit="1" customWidth="1"/>
    <col min="14575" max="14575" width="30.81640625" customWidth="1"/>
    <col min="14576" max="14576" width="9.1796875" bestFit="1" customWidth="1"/>
    <col min="14577" max="14577" width="9.1796875" customWidth="1"/>
    <col min="14826" max="14826" width="34.1796875" customWidth="1"/>
    <col min="14827" max="14827" width="10.81640625" customWidth="1"/>
    <col min="14830" max="14830" width="9.453125" bestFit="1" customWidth="1"/>
    <col min="14831" max="14831" width="30.81640625" customWidth="1"/>
    <col min="14832" max="14832" width="9.1796875" bestFit="1" customWidth="1"/>
    <col min="14833" max="14833" width="9.1796875" customWidth="1"/>
    <col min="15082" max="15082" width="34.1796875" customWidth="1"/>
    <col min="15083" max="15083" width="10.81640625" customWidth="1"/>
    <col min="15086" max="15086" width="9.453125" bestFit="1" customWidth="1"/>
    <col min="15087" max="15087" width="30.81640625" customWidth="1"/>
    <col min="15088" max="15088" width="9.1796875" bestFit="1" customWidth="1"/>
    <col min="15089" max="15089" width="9.1796875" customWidth="1"/>
    <col min="15338" max="15338" width="34.1796875" customWidth="1"/>
    <col min="15339" max="15339" width="10.81640625" customWidth="1"/>
    <col min="15342" max="15342" width="9.453125" bestFit="1" customWidth="1"/>
    <col min="15343" max="15343" width="30.81640625" customWidth="1"/>
    <col min="15344" max="15344" width="9.1796875" bestFit="1" customWidth="1"/>
    <col min="15345" max="15345" width="9.1796875" customWidth="1"/>
    <col min="15594" max="15594" width="34.1796875" customWidth="1"/>
    <col min="15595" max="15595" width="10.81640625" customWidth="1"/>
    <col min="15598" max="15598" width="9.453125" bestFit="1" customWidth="1"/>
    <col min="15599" max="15599" width="30.81640625" customWidth="1"/>
    <col min="15600" max="15600" width="9.1796875" bestFit="1" customWidth="1"/>
    <col min="15601" max="15601" width="9.1796875" customWidth="1"/>
    <col min="15850" max="15850" width="34.1796875" customWidth="1"/>
    <col min="15851" max="15851" width="10.81640625" customWidth="1"/>
    <col min="15854" max="15854" width="9.453125" bestFit="1" customWidth="1"/>
    <col min="15855" max="15855" width="30.81640625" customWidth="1"/>
    <col min="15856" max="15856" width="9.1796875" bestFit="1" customWidth="1"/>
    <col min="15857" max="15857" width="9.1796875" customWidth="1"/>
    <col min="16106" max="16106" width="34.1796875" customWidth="1"/>
    <col min="16107" max="16107" width="10.81640625" customWidth="1"/>
    <col min="16110" max="16110" width="9.453125" bestFit="1" customWidth="1"/>
    <col min="16111" max="16111" width="30.81640625" customWidth="1"/>
    <col min="16112" max="16112" width="9.1796875" bestFit="1" customWidth="1"/>
    <col min="16113" max="16113" width="9.1796875" customWidth="1"/>
  </cols>
  <sheetData>
    <row r="1" spans="1:5" ht="15.5" x14ac:dyDescent="0.35">
      <c r="A1" s="82" t="s">
        <v>138</v>
      </c>
      <c r="B1" s="82"/>
      <c r="C1" s="53"/>
      <c r="D1" s="82" t="s">
        <v>7</v>
      </c>
      <c r="E1" s="82"/>
    </row>
    <row r="2" spans="1:5" x14ac:dyDescent="0.25">
      <c r="A2" s="83" t="s">
        <v>135</v>
      </c>
      <c r="B2" s="83"/>
      <c r="C2" s="68"/>
      <c r="D2" s="83" t="s">
        <v>117</v>
      </c>
      <c r="E2" s="83"/>
    </row>
    <row r="3" spans="1:5" ht="15.5" x14ac:dyDescent="0.35">
      <c r="A3" s="69" t="s">
        <v>9</v>
      </c>
      <c r="B3" s="54"/>
      <c r="C3" s="53"/>
      <c r="D3" s="53"/>
      <c r="E3" s="53"/>
    </row>
    <row r="4" spans="1:5" ht="13" x14ac:dyDescent="0.3">
      <c r="A4" s="53" t="s">
        <v>2</v>
      </c>
      <c r="B4" s="56">
        <v>6114.96</v>
      </c>
      <c r="C4" s="53"/>
      <c r="D4" s="55" t="s">
        <v>8</v>
      </c>
      <c r="E4" s="56"/>
    </row>
    <row r="5" spans="1:5" x14ac:dyDescent="0.25">
      <c r="A5" s="53" t="s">
        <v>6</v>
      </c>
      <c r="B5" s="56">
        <v>301.25</v>
      </c>
      <c r="C5" s="53"/>
      <c r="D5" s="57" t="s">
        <v>112</v>
      </c>
      <c r="E5" s="56">
        <f>'FS as at Jan 31 2021'!E8+'FS as at Jan 31 2021'!E10</f>
        <v>520</v>
      </c>
    </row>
    <row r="6" spans="1:5" x14ac:dyDescent="0.25">
      <c r="A6" s="57" t="s">
        <v>25</v>
      </c>
      <c r="B6" s="56">
        <v>0</v>
      </c>
      <c r="C6" s="53"/>
      <c r="D6" s="57" t="s">
        <v>113</v>
      </c>
      <c r="E6" s="56">
        <f>1230+755</f>
        <v>1985</v>
      </c>
    </row>
    <row r="7" spans="1:5" ht="13" x14ac:dyDescent="0.3">
      <c r="A7" s="58" t="s">
        <v>11</v>
      </c>
      <c r="B7" s="59">
        <f>SUM(B4:B6)</f>
        <v>6416.21</v>
      </c>
      <c r="C7" s="53"/>
      <c r="D7" s="57" t="s">
        <v>137</v>
      </c>
      <c r="E7" s="56">
        <v>5022.46</v>
      </c>
    </row>
    <row r="8" spans="1:5" x14ac:dyDescent="0.25">
      <c r="A8" s="53"/>
      <c r="B8" s="60"/>
      <c r="C8" s="53"/>
      <c r="D8" s="57" t="s">
        <v>136</v>
      </c>
      <c r="E8" s="56">
        <v>0</v>
      </c>
    </row>
    <row r="9" spans="1:5" x14ac:dyDescent="0.25">
      <c r="A9" s="53"/>
      <c r="B9" s="60"/>
      <c r="C9" s="53"/>
      <c r="D9" s="57" t="s">
        <v>65</v>
      </c>
      <c r="E9" s="56">
        <v>7.77</v>
      </c>
    </row>
    <row r="10" spans="1:5" ht="15.5" x14ac:dyDescent="0.35">
      <c r="A10" s="69" t="s">
        <v>10</v>
      </c>
      <c r="B10" s="60"/>
      <c r="C10" s="53"/>
      <c r="D10" s="58" t="s">
        <v>4</v>
      </c>
      <c r="E10" s="59">
        <f>SUM(E5:E9)</f>
        <v>7535.2300000000005</v>
      </c>
    </row>
    <row r="11" spans="1:5" x14ac:dyDescent="0.25">
      <c r="A11" s="57" t="s">
        <v>10</v>
      </c>
      <c r="B11" s="60">
        <v>0</v>
      </c>
      <c r="C11" s="53"/>
      <c r="D11" s="53"/>
      <c r="E11" s="56"/>
    </row>
    <row r="12" spans="1:5" ht="13" x14ac:dyDescent="0.3">
      <c r="A12" s="57" t="s">
        <v>24</v>
      </c>
      <c r="B12" s="60">
        <f>E26</f>
        <v>6432.9800000000005</v>
      </c>
      <c r="C12" s="53"/>
      <c r="D12" s="55" t="s">
        <v>12</v>
      </c>
      <c r="E12" s="55"/>
    </row>
    <row r="13" spans="1:5" ht="13" x14ac:dyDescent="0.3">
      <c r="A13" s="57"/>
      <c r="B13" s="59">
        <f>SUM(B11:B12)</f>
        <v>6432.9800000000005</v>
      </c>
      <c r="C13" s="53"/>
      <c r="D13" s="57" t="s">
        <v>13</v>
      </c>
      <c r="E13" s="56">
        <f>'FS as at Jan 31 2021'!E14+'March 2021'!E17+'April 2021 '!E17+'May 2021'!E17+'June 2021'!E17+'July 2021 '!E17+'Aug to Oct 2021'!E17</f>
        <v>56.839999999999996</v>
      </c>
    </row>
    <row r="14" spans="1:5" x14ac:dyDescent="0.25">
      <c r="A14" s="81"/>
      <c r="B14" s="81"/>
      <c r="C14" s="53"/>
      <c r="D14" s="57" t="s">
        <v>14</v>
      </c>
      <c r="E14" s="56">
        <f>23.25+1.95</f>
        <v>25.2</v>
      </c>
    </row>
    <row r="15" spans="1:5" x14ac:dyDescent="0.25">
      <c r="A15" s="61"/>
      <c r="B15" s="61"/>
      <c r="C15" s="53"/>
      <c r="D15" s="57" t="s">
        <v>134</v>
      </c>
      <c r="E15" s="56">
        <v>225</v>
      </c>
    </row>
    <row r="16" spans="1:5" x14ac:dyDescent="0.25">
      <c r="A16" s="53"/>
      <c r="B16" s="53"/>
      <c r="C16" s="53"/>
      <c r="D16" s="57" t="s">
        <v>73</v>
      </c>
      <c r="E16" s="56">
        <v>762.48</v>
      </c>
    </row>
    <row r="17" spans="1:5" x14ac:dyDescent="0.25">
      <c r="A17" s="53"/>
      <c r="B17" s="53"/>
      <c r="C17" s="53"/>
      <c r="D17" s="57" t="s">
        <v>139</v>
      </c>
      <c r="E17" s="56">
        <v>25</v>
      </c>
    </row>
    <row r="18" spans="1:5" x14ac:dyDescent="0.25">
      <c r="A18" s="53"/>
      <c r="B18" s="53"/>
      <c r="C18" s="53"/>
      <c r="D18" s="57" t="s">
        <v>19</v>
      </c>
      <c r="E18" s="56">
        <v>49.72</v>
      </c>
    </row>
    <row r="19" spans="1:5" x14ac:dyDescent="0.25">
      <c r="A19" s="53"/>
      <c r="B19" s="53"/>
      <c r="C19" s="53"/>
      <c r="D19" s="57" t="s">
        <v>21</v>
      </c>
      <c r="E19" s="56">
        <v>155</v>
      </c>
    </row>
    <row r="20" spans="1:5" x14ac:dyDescent="0.25">
      <c r="A20" s="53"/>
      <c r="B20" s="70">
        <f>B13-B7</f>
        <v>16.770000000000437</v>
      </c>
      <c r="C20" s="53"/>
      <c r="D20" s="57" t="s">
        <v>17</v>
      </c>
      <c r="E20" s="56">
        <f>230.69+'Aug to Oct 2021'!E22</f>
        <v>230.69</v>
      </c>
    </row>
    <row r="21" spans="1:5" ht="13" x14ac:dyDescent="0.3">
      <c r="A21" s="53"/>
      <c r="B21" s="53"/>
      <c r="C21" s="53"/>
      <c r="D21" s="58" t="s">
        <v>5</v>
      </c>
      <c r="E21" s="59">
        <f>SUM(E13:E20)</f>
        <v>1529.93</v>
      </c>
    </row>
    <row r="22" spans="1:5" ht="6.75" customHeight="1" x14ac:dyDescent="0.25">
      <c r="A22" s="53"/>
      <c r="B22" s="53"/>
      <c r="C22" s="57"/>
      <c r="D22" s="53"/>
      <c r="E22" s="56"/>
    </row>
    <row r="23" spans="1:5" ht="13" x14ac:dyDescent="0.3">
      <c r="A23" s="53"/>
      <c r="B23" s="53"/>
      <c r="C23" s="57"/>
      <c r="D23" s="58" t="s">
        <v>23</v>
      </c>
      <c r="E23" s="62">
        <f>E10-E21</f>
        <v>6005.3</v>
      </c>
    </row>
    <row r="24" spans="1:5" ht="13" x14ac:dyDescent="0.3">
      <c r="A24" s="53"/>
      <c r="B24" s="53"/>
      <c r="C24" s="57"/>
      <c r="D24" s="58" t="s">
        <v>22</v>
      </c>
      <c r="E24" s="60">
        <v>427.68</v>
      </c>
    </row>
    <row r="25" spans="1:5" ht="4.5" customHeight="1" x14ac:dyDescent="0.25">
      <c r="A25" s="53"/>
      <c r="B25" s="53"/>
      <c r="C25" s="57"/>
      <c r="D25" s="63"/>
      <c r="E25" s="60"/>
    </row>
    <row r="26" spans="1:5" ht="14.5" thickBot="1" x14ac:dyDescent="0.35">
      <c r="A26" s="53"/>
      <c r="B26" s="53"/>
      <c r="C26" s="57"/>
      <c r="D26" s="64" t="s">
        <v>24</v>
      </c>
      <c r="E26" s="65">
        <f>E23+E24</f>
        <v>6432.9800000000005</v>
      </c>
    </row>
    <row r="27" spans="1:5" ht="13" thickTop="1" x14ac:dyDescent="0.25">
      <c r="D27" s="24"/>
      <c r="E27" s="14"/>
    </row>
    <row r="28" spans="1:5" x14ac:dyDescent="0.25">
      <c r="D28" s="24"/>
      <c r="E28" s="14"/>
    </row>
    <row r="32" spans="1:5" x14ac:dyDescent="0.25">
      <c r="C32" s="15"/>
    </row>
    <row r="53" spans="3:3" x14ac:dyDescent="0.25">
      <c r="C53" s="16"/>
    </row>
  </sheetData>
  <mergeCells count="5">
    <mergeCell ref="A14:B14"/>
    <mergeCell ref="A1:B1"/>
    <mergeCell ref="D1:E1"/>
    <mergeCell ref="A2:B2"/>
    <mergeCell ref="D2:E2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FFA4-1748-475F-8AF4-14F0A81D13BC}">
  <sheetPr>
    <pageSetUpPr fitToPage="1"/>
  </sheetPr>
  <dimension ref="A1:E56"/>
  <sheetViews>
    <sheetView topLeftCell="A4" workbookViewId="0">
      <selection activeCell="E9" sqref="E9"/>
    </sheetView>
  </sheetViews>
  <sheetFormatPr defaultRowHeight="12.5" x14ac:dyDescent="0.25"/>
  <cols>
    <col min="1" max="1" width="41.1796875" customWidth="1"/>
    <col min="2" max="2" width="10.81640625" customWidth="1"/>
    <col min="3" max="3" width="6.26953125" customWidth="1"/>
    <col min="4" max="4" width="42.453125" customWidth="1"/>
    <col min="5" max="5" width="20.1796875" customWidth="1"/>
    <col min="234" max="234" width="34.1796875" customWidth="1"/>
    <col min="235" max="235" width="10.81640625" customWidth="1"/>
    <col min="238" max="238" width="9.453125" bestFit="1" customWidth="1"/>
    <col min="239" max="239" width="30.81640625" customWidth="1"/>
    <col min="240" max="240" width="9.1796875" bestFit="1" customWidth="1"/>
    <col min="241" max="241" width="9.1796875" customWidth="1"/>
    <col min="490" max="490" width="34.1796875" customWidth="1"/>
    <col min="491" max="491" width="10.81640625" customWidth="1"/>
    <col min="494" max="494" width="9.453125" bestFit="1" customWidth="1"/>
    <col min="495" max="495" width="30.81640625" customWidth="1"/>
    <col min="496" max="496" width="9.1796875" bestFit="1" customWidth="1"/>
    <col min="497" max="497" width="9.1796875" customWidth="1"/>
    <col min="746" max="746" width="34.1796875" customWidth="1"/>
    <col min="747" max="747" width="10.81640625" customWidth="1"/>
    <col min="750" max="750" width="9.453125" bestFit="1" customWidth="1"/>
    <col min="751" max="751" width="30.81640625" customWidth="1"/>
    <col min="752" max="752" width="9.1796875" bestFit="1" customWidth="1"/>
    <col min="753" max="753" width="9.1796875" customWidth="1"/>
    <col min="1002" max="1002" width="34.1796875" customWidth="1"/>
    <col min="1003" max="1003" width="10.81640625" customWidth="1"/>
    <col min="1006" max="1006" width="9.453125" bestFit="1" customWidth="1"/>
    <col min="1007" max="1007" width="30.81640625" customWidth="1"/>
    <col min="1008" max="1008" width="9.1796875" bestFit="1" customWidth="1"/>
    <col min="1009" max="1009" width="9.1796875" customWidth="1"/>
    <col min="1258" max="1258" width="34.1796875" customWidth="1"/>
    <col min="1259" max="1259" width="10.81640625" customWidth="1"/>
    <col min="1262" max="1262" width="9.453125" bestFit="1" customWidth="1"/>
    <col min="1263" max="1263" width="30.81640625" customWidth="1"/>
    <col min="1264" max="1264" width="9.1796875" bestFit="1" customWidth="1"/>
    <col min="1265" max="1265" width="9.1796875" customWidth="1"/>
    <col min="1514" max="1514" width="34.1796875" customWidth="1"/>
    <col min="1515" max="1515" width="10.81640625" customWidth="1"/>
    <col min="1518" max="1518" width="9.453125" bestFit="1" customWidth="1"/>
    <col min="1519" max="1519" width="30.81640625" customWidth="1"/>
    <col min="1520" max="1520" width="9.1796875" bestFit="1" customWidth="1"/>
    <col min="1521" max="1521" width="9.1796875" customWidth="1"/>
    <col min="1770" max="1770" width="34.1796875" customWidth="1"/>
    <col min="1771" max="1771" width="10.81640625" customWidth="1"/>
    <col min="1774" max="1774" width="9.453125" bestFit="1" customWidth="1"/>
    <col min="1775" max="1775" width="30.81640625" customWidth="1"/>
    <col min="1776" max="1776" width="9.1796875" bestFit="1" customWidth="1"/>
    <col min="1777" max="1777" width="9.1796875" customWidth="1"/>
    <col min="2026" max="2026" width="34.1796875" customWidth="1"/>
    <col min="2027" max="2027" width="10.81640625" customWidth="1"/>
    <col min="2030" max="2030" width="9.453125" bestFit="1" customWidth="1"/>
    <col min="2031" max="2031" width="30.81640625" customWidth="1"/>
    <col min="2032" max="2032" width="9.1796875" bestFit="1" customWidth="1"/>
    <col min="2033" max="2033" width="9.1796875" customWidth="1"/>
    <col min="2282" max="2282" width="34.1796875" customWidth="1"/>
    <col min="2283" max="2283" width="10.81640625" customWidth="1"/>
    <col min="2286" max="2286" width="9.453125" bestFit="1" customWidth="1"/>
    <col min="2287" max="2287" width="30.81640625" customWidth="1"/>
    <col min="2288" max="2288" width="9.1796875" bestFit="1" customWidth="1"/>
    <col min="2289" max="2289" width="9.1796875" customWidth="1"/>
    <col min="2538" max="2538" width="34.1796875" customWidth="1"/>
    <col min="2539" max="2539" width="10.81640625" customWidth="1"/>
    <col min="2542" max="2542" width="9.453125" bestFit="1" customWidth="1"/>
    <col min="2543" max="2543" width="30.81640625" customWidth="1"/>
    <col min="2544" max="2544" width="9.1796875" bestFit="1" customWidth="1"/>
    <col min="2545" max="2545" width="9.1796875" customWidth="1"/>
    <col min="2794" max="2794" width="34.1796875" customWidth="1"/>
    <col min="2795" max="2795" width="10.81640625" customWidth="1"/>
    <col min="2798" max="2798" width="9.453125" bestFit="1" customWidth="1"/>
    <col min="2799" max="2799" width="30.81640625" customWidth="1"/>
    <col min="2800" max="2800" width="9.1796875" bestFit="1" customWidth="1"/>
    <col min="2801" max="2801" width="9.1796875" customWidth="1"/>
    <col min="3050" max="3050" width="34.1796875" customWidth="1"/>
    <col min="3051" max="3051" width="10.81640625" customWidth="1"/>
    <col min="3054" max="3054" width="9.453125" bestFit="1" customWidth="1"/>
    <col min="3055" max="3055" width="30.81640625" customWidth="1"/>
    <col min="3056" max="3056" width="9.1796875" bestFit="1" customWidth="1"/>
    <col min="3057" max="3057" width="9.1796875" customWidth="1"/>
    <col min="3306" max="3306" width="34.1796875" customWidth="1"/>
    <col min="3307" max="3307" width="10.81640625" customWidth="1"/>
    <col min="3310" max="3310" width="9.453125" bestFit="1" customWidth="1"/>
    <col min="3311" max="3311" width="30.81640625" customWidth="1"/>
    <col min="3312" max="3312" width="9.1796875" bestFit="1" customWidth="1"/>
    <col min="3313" max="3313" width="9.1796875" customWidth="1"/>
    <col min="3562" max="3562" width="34.1796875" customWidth="1"/>
    <col min="3563" max="3563" width="10.81640625" customWidth="1"/>
    <col min="3566" max="3566" width="9.453125" bestFit="1" customWidth="1"/>
    <col min="3567" max="3567" width="30.81640625" customWidth="1"/>
    <col min="3568" max="3568" width="9.1796875" bestFit="1" customWidth="1"/>
    <col min="3569" max="3569" width="9.1796875" customWidth="1"/>
    <col min="3818" max="3818" width="34.1796875" customWidth="1"/>
    <col min="3819" max="3819" width="10.81640625" customWidth="1"/>
    <col min="3822" max="3822" width="9.453125" bestFit="1" customWidth="1"/>
    <col min="3823" max="3823" width="30.81640625" customWidth="1"/>
    <col min="3824" max="3824" width="9.1796875" bestFit="1" customWidth="1"/>
    <col min="3825" max="3825" width="9.1796875" customWidth="1"/>
    <col min="4074" max="4074" width="34.1796875" customWidth="1"/>
    <col min="4075" max="4075" width="10.81640625" customWidth="1"/>
    <col min="4078" max="4078" width="9.453125" bestFit="1" customWidth="1"/>
    <col min="4079" max="4079" width="30.81640625" customWidth="1"/>
    <col min="4080" max="4080" width="9.1796875" bestFit="1" customWidth="1"/>
    <col min="4081" max="4081" width="9.1796875" customWidth="1"/>
    <col min="4330" max="4330" width="34.1796875" customWidth="1"/>
    <col min="4331" max="4331" width="10.81640625" customWidth="1"/>
    <col min="4334" max="4334" width="9.453125" bestFit="1" customWidth="1"/>
    <col min="4335" max="4335" width="30.81640625" customWidth="1"/>
    <col min="4336" max="4336" width="9.1796875" bestFit="1" customWidth="1"/>
    <col min="4337" max="4337" width="9.1796875" customWidth="1"/>
    <col min="4586" max="4586" width="34.1796875" customWidth="1"/>
    <col min="4587" max="4587" width="10.81640625" customWidth="1"/>
    <col min="4590" max="4590" width="9.453125" bestFit="1" customWidth="1"/>
    <col min="4591" max="4591" width="30.81640625" customWidth="1"/>
    <col min="4592" max="4592" width="9.1796875" bestFit="1" customWidth="1"/>
    <col min="4593" max="4593" width="9.1796875" customWidth="1"/>
    <col min="4842" max="4842" width="34.1796875" customWidth="1"/>
    <col min="4843" max="4843" width="10.81640625" customWidth="1"/>
    <col min="4846" max="4846" width="9.453125" bestFit="1" customWidth="1"/>
    <col min="4847" max="4847" width="30.81640625" customWidth="1"/>
    <col min="4848" max="4848" width="9.1796875" bestFit="1" customWidth="1"/>
    <col min="4849" max="4849" width="9.1796875" customWidth="1"/>
    <col min="5098" max="5098" width="34.1796875" customWidth="1"/>
    <col min="5099" max="5099" width="10.81640625" customWidth="1"/>
    <col min="5102" max="5102" width="9.453125" bestFit="1" customWidth="1"/>
    <col min="5103" max="5103" width="30.81640625" customWidth="1"/>
    <col min="5104" max="5104" width="9.1796875" bestFit="1" customWidth="1"/>
    <col min="5105" max="5105" width="9.1796875" customWidth="1"/>
    <col min="5354" max="5354" width="34.1796875" customWidth="1"/>
    <col min="5355" max="5355" width="10.81640625" customWidth="1"/>
    <col min="5358" max="5358" width="9.453125" bestFit="1" customWidth="1"/>
    <col min="5359" max="5359" width="30.81640625" customWidth="1"/>
    <col min="5360" max="5360" width="9.1796875" bestFit="1" customWidth="1"/>
    <col min="5361" max="5361" width="9.1796875" customWidth="1"/>
    <col min="5610" max="5610" width="34.1796875" customWidth="1"/>
    <col min="5611" max="5611" width="10.81640625" customWidth="1"/>
    <col min="5614" max="5614" width="9.453125" bestFit="1" customWidth="1"/>
    <col min="5615" max="5615" width="30.81640625" customWidth="1"/>
    <col min="5616" max="5616" width="9.1796875" bestFit="1" customWidth="1"/>
    <col min="5617" max="5617" width="9.1796875" customWidth="1"/>
    <col min="5866" max="5866" width="34.1796875" customWidth="1"/>
    <col min="5867" max="5867" width="10.81640625" customWidth="1"/>
    <col min="5870" max="5870" width="9.453125" bestFit="1" customWidth="1"/>
    <col min="5871" max="5871" width="30.81640625" customWidth="1"/>
    <col min="5872" max="5872" width="9.1796875" bestFit="1" customWidth="1"/>
    <col min="5873" max="5873" width="9.1796875" customWidth="1"/>
    <col min="6122" max="6122" width="34.1796875" customWidth="1"/>
    <col min="6123" max="6123" width="10.81640625" customWidth="1"/>
    <col min="6126" max="6126" width="9.453125" bestFit="1" customWidth="1"/>
    <col min="6127" max="6127" width="30.81640625" customWidth="1"/>
    <col min="6128" max="6128" width="9.1796875" bestFit="1" customWidth="1"/>
    <col min="6129" max="6129" width="9.1796875" customWidth="1"/>
    <col min="6378" max="6378" width="34.1796875" customWidth="1"/>
    <col min="6379" max="6379" width="10.81640625" customWidth="1"/>
    <col min="6382" max="6382" width="9.453125" bestFit="1" customWidth="1"/>
    <col min="6383" max="6383" width="30.81640625" customWidth="1"/>
    <col min="6384" max="6384" width="9.1796875" bestFit="1" customWidth="1"/>
    <col min="6385" max="6385" width="9.1796875" customWidth="1"/>
    <col min="6634" max="6634" width="34.1796875" customWidth="1"/>
    <col min="6635" max="6635" width="10.81640625" customWidth="1"/>
    <col min="6638" max="6638" width="9.453125" bestFit="1" customWidth="1"/>
    <col min="6639" max="6639" width="30.81640625" customWidth="1"/>
    <col min="6640" max="6640" width="9.1796875" bestFit="1" customWidth="1"/>
    <col min="6641" max="6641" width="9.1796875" customWidth="1"/>
    <col min="6890" max="6890" width="34.1796875" customWidth="1"/>
    <col min="6891" max="6891" width="10.81640625" customWidth="1"/>
    <col min="6894" max="6894" width="9.453125" bestFit="1" customWidth="1"/>
    <col min="6895" max="6895" width="30.81640625" customWidth="1"/>
    <col min="6896" max="6896" width="9.1796875" bestFit="1" customWidth="1"/>
    <col min="6897" max="6897" width="9.1796875" customWidth="1"/>
    <col min="7146" max="7146" width="34.1796875" customWidth="1"/>
    <col min="7147" max="7147" width="10.81640625" customWidth="1"/>
    <col min="7150" max="7150" width="9.453125" bestFit="1" customWidth="1"/>
    <col min="7151" max="7151" width="30.81640625" customWidth="1"/>
    <col min="7152" max="7152" width="9.1796875" bestFit="1" customWidth="1"/>
    <col min="7153" max="7153" width="9.1796875" customWidth="1"/>
    <col min="7402" max="7402" width="34.1796875" customWidth="1"/>
    <col min="7403" max="7403" width="10.81640625" customWidth="1"/>
    <col min="7406" max="7406" width="9.453125" bestFit="1" customWidth="1"/>
    <col min="7407" max="7407" width="30.81640625" customWidth="1"/>
    <col min="7408" max="7408" width="9.1796875" bestFit="1" customWidth="1"/>
    <col min="7409" max="7409" width="9.1796875" customWidth="1"/>
    <col min="7658" max="7658" width="34.1796875" customWidth="1"/>
    <col min="7659" max="7659" width="10.81640625" customWidth="1"/>
    <col min="7662" max="7662" width="9.453125" bestFit="1" customWidth="1"/>
    <col min="7663" max="7663" width="30.81640625" customWidth="1"/>
    <col min="7664" max="7664" width="9.1796875" bestFit="1" customWidth="1"/>
    <col min="7665" max="7665" width="9.1796875" customWidth="1"/>
    <col min="7914" max="7914" width="34.1796875" customWidth="1"/>
    <col min="7915" max="7915" width="10.81640625" customWidth="1"/>
    <col min="7918" max="7918" width="9.453125" bestFit="1" customWidth="1"/>
    <col min="7919" max="7919" width="30.81640625" customWidth="1"/>
    <col min="7920" max="7920" width="9.1796875" bestFit="1" customWidth="1"/>
    <col min="7921" max="7921" width="9.1796875" customWidth="1"/>
    <col min="8170" max="8170" width="34.1796875" customWidth="1"/>
    <col min="8171" max="8171" width="10.81640625" customWidth="1"/>
    <col min="8174" max="8174" width="9.453125" bestFit="1" customWidth="1"/>
    <col min="8175" max="8175" width="30.81640625" customWidth="1"/>
    <col min="8176" max="8176" width="9.1796875" bestFit="1" customWidth="1"/>
    <col min="8177" max="8177" width="9.1796875" customWidth="1"/>
    <col min="8426" max="8426" width="34.1796875" customWidth="1"/>
    <col min="8427" max="8427" width="10.81640625" customWidth="1"/>
    <col min="8430" max="8430" width="9.453125" bestFit="1" customWidth="1"/>
    <col min="8431" max="8431" width="30.81640625" customWidth="1"/>
    <col min="8432" max="8432" width="9.1796875" bestFit="1" customWidth="1"/>
    <col min="8433" max="8433" width="9.1796875" customWidth="1"/>
    <col min="8682" max="8682" width="34.1796875" customWidth="1"/>
    <col min="8683" max="8683" width="10.81640625" customWidth="1"/>
    <col min="8686" max="8686" width="9.453125" bestFit="1" customWidth="1"/>
    <col min="8687" max="8687" width="30.81640625" customWidth="1"/>
    <col min="8688" max="8688" width="9.1796875" bestFit="1" customWidth="1"/>
    <col min="8689" max="8689" width="9.1796875" customWidth="1"/>
    <col min="8938" max="8938" width="34.1796875" customWidth="1"/>
    <col min="8939" max="8939" width="10.81640625" customWidth="1"/>
    <col min="8942" max="8942" width="9.453125" bestFit="1" customWidth="1"/>
    <col min="8943" max="8943" width="30.81640625" customWidth="1"/>
    <col min="8944" max="8944" width="9.1796875" bestFit="1" customWidth="1"/>
    <col min="8945" max="8945" width="9.1796875" customWidth="1"/>
    <col min="9194" max="9194" width="34.1796875" customWidth="1"/>
    <col min="9195" max="9195" width="10.81640625" customWidth="1"/>
    <col min="9198" max="9198" width="9.453125" bestFit="1" customWidth="1"/>
    <col min="9199" max="9199" width="30.81640625" customWidth="1"/>
    <col min="9200" max="9200" width="9.1796875" bestFit="1" customWidth="1"/>
    <col min="9201" max="9201" width="9.1796875" customWidth="1"/>
    <col min="9450" max="9450" width="34.1796875" customWidth="1"/>
    <col min="9451" max="9451" width="10.81640625" customWidth="1"/>
    <col min="9454" max="9454" width="9.453125" bestFit="1" customWidth="1"/>
    <col min="9455" max="9455" width="30.81640625" customWidth="1"/>
    <col min="9456" max="9456" width="9.1796875" bestFit="1" customWidth="1"/>
    <col min="9457" max="9457" width="9.1796875" customWidth="1"/>
    <col min="9706" max="9706" width="34.1796875" customWidth="1"/>
    <col min="9707" max="9707" width="10.81640625" customWidth="1"/>
    <col min="9710" max="9710" width="9.453125" bestFit="1" customWidth="1"/>
    <col min="9711" max="9711" width="30.81640625" customWidth="1"/>
    <col min="9712" max="9712" width="9.1796875" bestFit="1" customWidth="1"/>
    <col min="9713" max="9713" width="9.1796875" customWidth="1"/>
    <col min="9962" max="9962" width="34.1796875" customWidth="1"/>
    <col min="9963" max="9963" width="10.81640625" customWidth="1"/>
    <col min="9966" max="9966" width="9.453125" bestFit="1" customWidth="1"/>
    <col min="9967" max="9967" width="30.81640625" customWidth="1"/>
    <col min="9968" max="9968" width="9.1796875" bestFit="1" customWidth="1"/>
    <col min="9969" max="9969" width="9.1796875" customWidth="1"/>
    <col min="10218" max="10218" width="34.1796875" customWidth="1"/>
    <col min="10219" max="10219" width="10.81640625" customWidth="1"/>
    <col min="10222" max="10222" width="9.453125" bestFit="1" customWidth="1"/>
    <col min="10223" max="10223" width="30.81640625" customWidth="1"/>
    <col min="10224" max="10224" width="9.1796875" bestFit="1" customWidth="1"/>
    <col min="10225" max="10225" width="9.1796875" customWidth="1"/>
    <col min="10474" max="10474" width="34.1796875" customWidth="1"/>
    <col min="10475" max="10475" width="10.81640625" customWidth="1"/>
    <col min="10478" max="10478" width="9.453125" bestFit="1" customWidth="1"/>
    <col min="10479" max="10479" width="30.81640625" customWidth="1"/>
    <col min="10480" max="10480" width="9.1796875" bestFit="1" customWidth="1"/>
    <col min="10481" max="10481" width="9.1796875" customWidth="1"/>
    <col min="10730" max="10730" width="34.1796875" customWidth="1"/>
    <col min="10731" max="10731" width="10.81640625" customWidth="1"/>
    <col min="10734" max="10734" width="9.453125" bestFit="1" customWidth="1"/>
    <col min="10735" max="10735" width="30.81640625" customWidth="1"/>
    <col min="10736" max="10736" width="9.1796875" bestFit="1" customWidth="1"/>
    <col min="10737" max="10737" width="9.1796875" customWidth="1"/>
    <col min="10986" max="10986" width="34.1796875" customWidth="1"/>
    <col min="10987" max="10987" width="10.81640625" customWidth="1"/>
    <col min="10990" max="10990" width="9.453125" bestFit="1" customWidth="1"/>
    <col min="10991" max="10991" width="30.81640625" customWidth="1"/>
    <col min="10992" max="10992" width="9.1796875" bestFit="1" customWidth="1"/>
    <col min="10993" max="10993" width="9.1796875" customWidth="1"/>
    <col min="11242" max="11242" width="34.1796875" customWidth="1"/>
    <col min="11243" max="11243" width="10.81640625" customWidth="1"/>
    <col min="11246" max="11246" width="9.453125" bestFit="1" customWidth="1"/>
    <col min="11247" max="11247" width="30.81640625" customWidth="1"/>
    <col min="11248" max="11248" width="9.1796875" bestFit="1" customWidth="1"/>
    <col min="11249" max="11249" width="9.1796875" customWidth="1"/>
    <col min="11498" max="11498" width="34.1796875" customWidth="1"/>
    <col min="11499" max="11499" width="10.81640625" customWidth="1"/>
    <col min="11502" max="11502" width="9.453125" bestFit="1" customWidth="1"/>
    <col min="11503" max="11503" width="30.81640625" customWidth="1"/>
    <col min="11504" max="11504" width="9.1796875" bestFit="1" customWidth="1"/>
    <col min="11505" max="11505" width="9.1796875" customWidth="1"/>
    <col min="11754" max="11754" width="34.1796875" customWidth="1"/>
    <col min="11755" max="11755" width="10.81640625" customWidth="1"/>
    <col min="11758" max="11758" width="9.453125" bestFit="1" customWidth="1"/>
    <col min="11759" max="11759" width="30.81640625" customWidth="1"/>
    <col min="11760" max="11760" width="9.1796875" bestFit="1" customWidth="1"/>
    <col min="11761" max="11761" width="9.1796875" customWidth="1"/>
    <col min="12010" max="12010" width="34.1796875" customWidth="1"/>
    <col min="12011" max="12011" width="10.81640625" customWidth="1"/>
    <col min="12014" max="12014" width="9.453125" bestFit="1" customWidth="1"/>
    <col min="12015" max="12015" width="30.81640625" customWidth="1"/>
    <col min="12016" max="12016" width="9.1796875" bestFit="1" customWidth="1"/>
    <col min="12017" max="12017" width="9.1796875" customWidth="1"/>
    <col min="12266" max="12266" width="34.1796875" customWidth="1"/>
    <col min="12267" max="12267" width="10.81640625" customWidth="1"/>
    <col min="12270" max="12270" width="9.453125" bestFit="1" customWidth="1"/>
    <col min="12271" max="12271" width="30.81640625" customWidth="1"/>
    <col min="12272" max="12272" width="9.1796875" bestFit="1" customWidth="1"/>
    <col min="12273" max="12273" width="9.1796875" customWidth="1"/>
    <col min="12522" max="12522" width="34.1796875" customWidth="1"/>
    <col min="12523" max="12523" width="10.81640625" customWidth="1"/>
    <col min="12526" max="12526" width="9.453125" bestFit="1" customWidth="1"/>
    <col min="12527" max="12527" width="30.81640625" customWidth="1"/>
    <col min="12528" max="12528" width="9.1796875" bestFit="1" customWidth="1"/>
    <col min="12529" max="12529" width="9.1796875" customWidth="1"/>
    <col min="12778" max="12778" width="34.1796875" customWidth="1"/>
    <col min="12779" max="12779" width="10.81640625" customWidth="1"/>
    <col min="12782" max="12782" width="9.453125" bestFit="1" customWidth="1"/>
    <col min="12783" max="12783" width="30.81640625" customWidth="1"/>
    <col min="12784" max="12784" width="9.1796875" bestFit="1" customWidth="1"/>
    <col min="12785" max="12785" width="9.1796875" customWidth="1"/>
    <col min="13034" max="13034" width="34.1796875" customWidth="1"/>
    <col min="13035" max="13035" width="10.81640625" customWidth="1"/>
    <col min="13038" max="13038" width="9.453125" bestFit="1" customWidth="1"/>
    <col min="13039" max="13039" width="30.81640625" customWidth="1"/>
    <col min="13040" max="13040" width="9.1796875" bestFit="1" customWidth="1"/>
    <col min="13041" max="13041" width="9.1796875" customWidth="1"/>
    <col min="13290" max="13290" width="34.1796875" customWidth="1"/>
    <col min="13291" max="13291" width="10.81640625" customWidth="1"/>
    <col min="13294" max="13294" width="9.453125" bestFit="1" customWidth="1"/>
    <col min="13295" max="13295" width="30.81640625" customWidth="1"/>
    <col min="13296" max="13296" width="9.1796875" bestFit="1" customWidth="1"/>
    <col min="13297" max="13297" width="9.1796875" customWidth="1"/>
    <col min="13546" max="13546" width="34.1796875" customWidth="1"/>
    <col min="13547" max="13547" width="10.81640625" customWidth="1"/>
    <col min="13550" max="13550" width="9.453125" bestFit="1" customWidth="1"/>
    <col min="13551" max="13551" width="30.81640625" customWidth="1"/>
    <col min="13552" max="13552" width="9.1796875" bestFit="1" customWidth="1"/>
    <col min="13553" max="13553" width="9.1796875" customWidth="1"/>
    <col min="13802" max="13802" width="34.1796875" customWidth="1"/>
    <col min="13803" max="13803" width="10.81640625" customWidth="1"/>
    <col min="13806" max="13806" width="9.453125" bestFit="1" customWidth="1"/>
    <col min="13807" max="13807" width="30.81640625" customWidth="1"/>
    <col min="13808" max="13808" width="9.1796875" bestFit="1" customWidth="1"/>
    <col min="13809" max="13809" width="9.1796875" customWidth="1"/>
    <col min="14058" max="14058" width="34.1796875" customWidth="1"/>
    <col min="14059" max="14059" width="10.81640625" customWidth="1"/>
    <col min="14062" max="14062" width="9.453125" bestFit="1" customWidth="1"/>
    <col min="14063" max="14063" width="30.81640625" customWidth="1"/>
    <col min="14064" max="14064" width="9.1796875" bestFit="1" customWidth="1"/>
    <col min="14065" max="14065" width="9.1796875" customWidth="1"/>
    <col min="14314" max="14314" width="34.1796875" customWidth="1"/>
    <col min="14315" max="14315" width="10.81640625" customWidth="1"/>
    <col min="14318" max="14318" width="9.453125" bestFit="1" customWidth="1"/>
    <col min="14319" max="14319" width="30.81640625" customWidth="1"/>
    <col min="14320" max="14320" width="9.1796875" bestFit="1" customWidth="1"/>
    <col min="14321" max="14321" width="9.1796875" customWidth="1"/>
    <col min="14570" max="14570" width="34.1796875" customWidth="1"/>
    <col min="14571" max="14571" width="10.81640625" customWidth="1"/>
    <col min="14574" max="14574" width="9.453125" bestFit="1" customWidth="1"/>
    <col min="14575" max="14575" width="30.81640625" customWidth="1"/>
    <col min="14576" max="14576" width="9.1796875" bestFit="1" customWidth="1"/>
    <col min="14577" max="14577" width="9.1796875" customWidth="1"/>
    <col min="14826" max="14826" width="34.1796875" customWidth="1"/>
    <col min="14827" max="14827" width="10.81640625" customWidth="1"/>
    <col min="14830" max="14830" width="9.453125" bestFit="1" customWidth="1"/>
    <col min="14831" max="14831" width="30.81640625" customWidth="1"/>
    <col min="14832" max="14832" width="9.1796875" bestFit="1" customWidth="1"/>
    <col min="14833" max="14833" width="9.1796875" customWidth="1"/>
    <col min="15082" max="15082" width="34.1796875" customWidth="1"/>
    <col min="15083" max="15083" width="10.81640625" customWidth="1"/>
    <col min="15086" max="15086" width="9.453125" bestFit="1" customWidth="1"/>
    <col min="15087" max="15087" width="30.81640625" customWidth="1"/>
    <col min="15088" max="15088" width="9.1796875" bestFit="1" customWidth="1"/>
    <col min="15089" max="15089" width="9.1796875" customWidth="1"/>
    <col min="15338" max="15338" width="34.1796875" customWidth="1"/>
    <col min="15339" max="15339" width="10.81640625" customWidth="1"/>
    <col min="15342" max="15342" width="9.453125" bestFit="1" customWidth="1"/>
    <col min="15343" max="15343" width="30.81640625" customWidth="1"/>
    <col min="15344" max="15344" width="9.1796875" bestFit="1" customWidth="1"/>
    <col min="15345" max="15345" width="9.1796875" customWidth="1"/>
    <col min="15594" max="15594" width="34.1796875" customWidth="1"/>
    <col min="15595" max="15595" width="10.81640625" customWidth="1"/>
    <col min="15598" max="15598" width="9.453125" bestFit="1" customWidth="1"/>
    <col min="15599" max="15599" width="30.81640625" customWidth="1"/>
    <col min="15600" max="15600" width="9.1796875" bestFit="1" customWidth="1"/>
    <col min="15601" max="15601" width="9.1796875" customWidth="1"/>
    <col min="15850" max="15850" width="34.1796875" customWidth="1"/>
    <col min="15851" max="15851" width="10.81640625" customWidth="1"/>
    <col min="15854" max="15854" width="9.453125" bestFit="1" customWidth="1"/>
    <col min="15855" max="15855" width="30.81640625" customWidth="1"/>
    <col min="15856" max="15856" width="9.1796875" bestFit="1" customWidth="1"/>
    <col min="15857" max="15857" width="9.1796875" customWidth="1"/>
    <col min="16106" max="16106" width="34.1796875" customWidth="1"/>
    <col min="16107" max="16107" width="10.81640625" customWidth="1"/>
    <col min="16110" max="16110" width="9.453125" bestFit="1" customWidth="1"/>
    <col min="16111" max="16111" width="30.81640625" customWidth="1"/>
    <col min="16112" max="16112" width="9.1796875" bestFit="1" customWidth="1"/>
    <col min="16113" max="16113" width="9.1796875" customWidth="1"/>
  </cols>
  <sheetData>
    <row r="1" spans="1:5" ht="16.5" x14ac:dyDescent="0.35">
      <c r="A1" s="73" t="s">
        <v>0</v>
      </c>
      <c r="B1" s="73"/>
      <c r="D1" s="73" t="s">
        <v>0</v>
      </c>
      <c r="E1" s="73"/>
    </row>
    <row r="2" spans="1:5" ht="15.5" x14ac:dyDescent="0.35">
      <c r="A2" s="77" t="s">
        <v>110</v>
      </c>
      <c r="B2" s="77"/>
      <c r="D2" s="77" t="s">
        <v>110</v>
      </c>
      <c r="E2" s="77"/>
    </row>
    <row r="3" spans="1:5" ht="13" x14ac:dyDescent="0.3">
      <c r="A3" s="78"/>
      <c r="B3" s="74"/>
    </row>
    <row r="4" spans="1:5" ht="15.5" x14ac:dyDescent="0.35">
      <c r="A4" s="2"/>
      <c r="B4" s="3"/>
      <c r="D4" s="75" t="s">
        <v>7</v>
      </c>
      <c r="E4" s="75"/>
    </row>
    <row r="5" spans="1:5" ht="15.5" x14ac:dyDescent="0.35">
      <c r="A5" s="75" t="s">
        <v>99</v>
      </c>
      <c r="B5" s="75"/>
      <c r="D5" s="76" t="s">
        <v>111</v>
      </c>
      <c r="E5" s="76"/>
    </row>
    <row r="6" spans="1:5" ht="15.5" x14ac:dyDescent="0.35">
      <c r="A6" s="21" t="s">
        <v>9</v>
      </c>
      <c r="B6" s="35"/>
    </row>
    <row r="7" spans="1:5" ht="13" x14ac:dyDescent="0.3">
      <c r="A7" t="s">
        <v>2</v>
      </c>
      <c r="B7" s="5">
        <v>5203.7700000000004</v>
      </c>
      <c r="D7" s="19" t="s">
        <v>8</v>
      </c>
      <c r="E7" s="5"/>
    </row>
    <row r="8" spans="1:5" x14ac:dyDescent="0.25">
      <c r="A8" t="s">
        <v>6</v>
      </c>
      <c r="B8" s="5">
        <v>715.84</v>
      </c>
      <c r="D8" s="10" t="s">
        <v>112</v>
      </c>
      <c r="E8" s="5">
        <f>'FS as at Jan 31 2021'!E8+'FS as at Jan 31 2021'!E10</f>
        <v>520</v>
      </c>
    </row>
    <row r="9" spans="1:5" x14ac:dyDescent="0.25">
      <c r="A9" s="10" t="s">
        <v>25</v>
      </c>
      <c r="B9" s="5">
        <v>0</v>
      </c>
      <c r="D9" s="10" t="s">
        <v>113</v>
      </c>
      <c r="E9" s="5">
        <f>'FS as at Jan 31 2021'!E9+'Feb 2021 '!E8+'March 2021'!E8+'April 2021 '!E8+'May 2021'!E8+'June 2021'!E8+'July 2021 '!E8+'July 2021 '!E9</f>
        <v>1230</v>
      </c>
    </row>
    <row r="10" spans="1:5" ht="13" x14ac:dyDescent="0.3">
      <c r="A10" s="11" t="s">
        <v>11</v>
      </c>
      <c r="B10" s="22">
        <f>SUM(B7:B9)</f>
        <v>5919.6100000000006</v>
      </c>
      <c r="D10" s="10" t="s">
        <v>102</v>
      </c>
      <c r="E10" s="5">
        <v>5022.46</v>
      </c>
    </row>
    <row r="11" spans="1:5" x14ac:dyDescent="0.25">
      <c r="B11" s="14"/>
      <c r="D11" s="10"/>
      <c r="E11" s="5"/>
    </row>
    <row r="12" spans="1:5" x14ac:dyDescent="0.25">
      <c r="A12" s="21" t="s">
        <v>10</v>
      </c>
      <c r="B12" s="14"/>
      <c r="D12" s="10" t="s">
        <v>65</v>
      </c>
      <c r="E12" s="5">
        <v>7.77</v>
      </c>
    </row>
    <row r="13" spans="1:5" ht="13" x14ac:dyDescent="0.3">
      <c r="A13" s="10" t="s">
        <v>10</v>
      </c>
      <c r="B13" s="14">
        <v>0</v>
      </c>
      <c r="D13" s="11" t="s">
        <v>4</v>
      </c>
      <c r="E13" s="22">
        <f>SUM(E8:E12)</f>
        <v>6780.2300000000005</v>
      </c>
    </row>
    <row r="14" spans="1:5" x14ac:dyDescent="0.25">
      <c r="A14" s="10" t="s">
        <v>24</v>
      </c>
      <c r="B14" s="14">
        <v>5919.61</v>
      </c>
      <c r="E14" s="5"/>
    </row>
    <row r="15" spans="1:5" ht="13" x14ac:dyDescent="0.3">
      <c r="A15" s="10"/>
      <c r="B15" s="22">
        <f>SUM(B13:B14)</f>
        <v>5919.61</v>
      </c>
      <c r="D15" s="19" t="s">
        <v>12</v>
      </c>
      <c r="E15" s="19"/>
    </row>
    <row r="16" spans="1:5" x14ac:dyDescent="0.25">
      <c r="A16" s="76"/>
      <c r="B16" s="76"/>
      <c r="D16" s="10" t="s">
        <v>13</v>
      </c>
      <c r="E16" s="5">
        <f>'FS as at Jan 31 2021'!E14+'March 2021'!E17+'April 2021 '!E17+'May 2021'!E17+'June 2021'!E17+'July 2021 '!E17</f>
        <v>43.959999999999994</v>
      </c>
    </row>
    <row r="17" spans="1:5" x14ac:dyDescent="0.25">
      <c r="A17" s="34"/>
      <c r="B17" s="34"/>
      <c r="D17" s="10" t="s">
        <v>14</v>
      </c>
      <c r="E17" s="5">
        <f>'FS as at Jan 31 2021'!E15+'Feb 2021 '!E18+'March 2021'!E18+'April 2021 '!E18+'May 2021'!E18+'June 2021'!E18+'July 2021 '!E18</f>
        <v>21.449999999999996</v>
      </c>
    </row>
    <row r="18" spans="1:5" x14ac:dyDescent="0.25">
      <c r="D18" s="10" t="s">
        <v>73</v>
      </c>
      <c r="E18" s="5">
        <v>762.48</v>
      </c>
    </row>
    <row r="19" spans="1:5" x14ac:dyDescent="0.25">
      <c r="D19" s="10" t="s">
        <v>116</v>
      </c>
      <c r="E19" s="5">
        <v>25</v>
      </c>
    </row>
    <row r="20" spans="1:5" x14ac:dyDescent="0.25">
      <c r="D20" s="10" t="s">
        <v>19</v>
      </c>
      <c r="E20" s="5">
        <v>49.72</v>
      </c>
    </row>
    <row r="21" spans="1:5" x14ac:dyDescent="0.25">
      <c r="D21" s="10" t="s">
        <v>21</v>
      </c>
      <c r="E21" s="5">
        <v>155</v>
      </c>
    </row>
    <row r="22" spans="1:5" x14ac:dyDescent="0.25">
      <c r="D22" s="10" t="s">
        <v>17</v>
      </c>
      <c r="E22" s="5">
        <v>230.69</v>
      </c>
    </row>
    <row r="23" spans="1:5" ht="13" x14ac:dyDescent="0.3">
      <c r="D23" s="11" t="s">
        <v>5</v>
      </c>
      <c r="E23" s="22">
        <f>SUM(E16:E22)</f>
        <v>1288.3000000000002</v>
      </c>
    </row>
    <row r="24" spans="1:5" x14ac:dyDescent="0.25">
      <c r="E24" s="5"/>
    </row>
    <row r="25" spans="1:5" ht="13" x14ac:dyDescent="0.3">
      <c r="C25" s="10"/>
      <c r="D25" s="11" t="s">
        <v>23</v>
      </c>
      <c r="E25" s="23">
        <f>E13-E23</f>
        <v>5491.93</v>
      </c>
    </row>
    <row r="26" spans="1:5" ht="13" x14ac:dyDescent="0.3">
      <c r="C26" s="10"/>
      <c r="D26" s="11" t="s">
        <v>22</v>
      </c>
      <c r="E26" s="14">
        <v>427.68</v>
      </c>
    </row>
    <row r="27" spans="1:5" x14ac:dyDescent="0.25">
      <c r="C27" s="10"/>
      <c r="D27" s="24"/>
      <c r="E27" s="14"/>
    </row>
    <row r="28" spans="1:5" ht="14.5" thickBot="1" x14ac:dyDescent="0.35">
      <c r="C28" s="10"/>
      <c r="D28" s="25" t="s">
        <v>24</v>
      </c>
      <c r="E28" s="17">
        <f>E25+E26</f>
        <v>5919.6100000000006</v>
      </c>
    </row>
    <row r="29" spans="1:5" ht="13" thickTop="1" x14ac:dyDescent="0.25">
      <c r="C29" s="10"/>
      <c r="D29" s="24"/>
      <c r="E29" s="14"/>
    </row>
    <row r="30" spans="1:5" x14ac:dyDescent="0.25">
      <c r="D30" s="24"/>
      <c r="E30" s="14"/>
    </row>
    <row r="35" spans="3:3" x14ac:dyDescent="0.25">
      <c r="C35" s="15"/>
    </row>
    <row r="56" spans="3:3" x14ac:dyDescent="0.25">
      <c r="C56" s="16"/>
    </row>
  </sheetData>
  <mergeCells count="9">
    <mergeCell ref="A16:B16"/>
    <mergeCell ref="D1:E1"/>
    <mergeCell ref="D2:E2"/>
    <mergeCell ref="D4:E4"/>
    <mergeCell ref="D5:E5"/>
    <mergeCell ref="A1:B1"/>
    <mergeCell ref="A2:B2"/>
    <mergeCell ref="A3:B3"/>
    <mergeCell ref="A5:B5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5DB4-86C2-471F-8E21-5C89A3A03D5C}">
  <sheetPr>
    <pageSetUpPr fitToPage="1"/>
  </sheetPr>
  <dimension ref="A1:E54"/>
  <sheetViews>
    <sheetView workbookViewId="0">
      <selection activeCell="B21" sqref="B21"/>
    </sheetView>
  </sheetViews>
  <sheetFormatPr defaultRowHeight="12.5" x14ac:dyDescent="0.25"/>
  <cols>
    <col min="1" max="1" width="41.1796875" customWidth="1"/>
    <col min="2" max="2" width="10.81640625" customWidth="1"/>
    <col min="3" max="3" width="2.7265625" customWidth="1"/>
    <col min="4" max="4" width="42.453125" customWidth="1"/>
    <col min="5" max="5" width="20.1796875" customWidth="1"/>
    <col min="234" max="234" width="34.1796875" customWidth="1"/>
    <col min="235" max="235" width="10.81640625" customWidth="1"/>
    <col min="238" max="238" width="9.453125" bestFit="1" customWidth="1"/>
    <col min="239" max="239" width="30.81640625" customWidth="1"/>
    <col min="240" max="240" width="9.1796875" bestFit="1" customWidth="1"/>
    <col min="241" max="241" width="9.1796875" customWidth="1"/>
    <col min="490" max="490" width="34.1796875" customWidth="1"/>
    <col min="491" max="491" width="10.81640625" customWidth="1"/>
    <col min="494" max="494" width="9.453125" bestFit="1" customWidth="1"/>
    <col min="495" max="495" width="30.81640625" customWidth="1"/>
    <col min="496" max="496" width="9.1796875" bestFit="1" customWidth="1"/>
    <col min="497" max="497" width="9.1796875" customWidth="1"/>
    <col min="746" max="746" width="34.1796875" customWidth="1"/>
    <col min="747" max="747" width="10.81640625" customWidth="1"/>
    <col min="750" max="750" width="9.453125" bestFit="1" customWidth="1"/>
    <col min="751" max="751" width="30.81640625" customWidth="1"/>
    <col min="752" max="752" width="9.1796875" bestFit="1" customWidth="1"/>
    <col min="753" max="753" width="9.1796875" customWidth="1"/>
    <col min="1002" max="1002" width="34.1796875" customWidth="1"/>
    <col min="1003" max="1003" width="10.81640625" customWidth="1"/>
    <col min="1006" max="1006" width="9.453125" bestFit="1" customWidth="1"/>
    <col min="1007" max="1007" width="30.81640625" customWidth="1"/>
    <col min="1008" max="1008" width="9.1796875" bestFit="1" customWidth="1"/>
    <col min="1009" max="1009" width="9.1796875" customWidth="1"/>
    <col min="1258" max="1258" width="34.1796875" customWidth="1"/>
    <col min="1259" max="1259" width="10.81640625" customWidth="1"/>
    <col min="1262" max="1262" width="9.453125" bestFit="1" customWidth="1"/>
    <col min="1263" max="1263" width="30.81640625" customWidth="1"/>
    <col min="1264" max="1264" width="9.1796875" bestFit="1" customWidth="1"/>
    <col min="1265" max="1265" width="9.1796875" customWidth="1"/>
    <col min="1514" max="1514" width="34.1796875" customWidth="1"/>
    <col min="1515" max="1515" width="10.81640625" customWidth="1"/>
    <col min="1518" max="1518" width="9.453125" bestFit="1" customWidth="1"/>
    <col min="1519" max="1519" width="30.81640625" customWidth="1"/>
    <col min="1520" max="1520" width="9.1796875" bestFit="1" customWidth="1"/>
    <col min="1521" max="1521" width="9.1796875" customWidth="1"/>
    <col min="1770" max="1770" width="34.1796875" customWidth="1"/>
    <col min="1771" max="1771" width="10.81640625" customWidth="1"/>
    <col min="1774" max="1774" width="9.453125" bestFit="1" customWidth="1"/>
    <col min="1775" max="1775" width="30.81640625" customWidth="1"/>
    <col min="1776" max="1776" width="9.1796875" bestFit="1" customWidth="1"/>
    <col min="1777" max="1777" width="9.1796875" customWidth="1"/>
    <col min="2026" max="2026" width="34.1796875" customWidth="1"/>
    <col min="2027" max="2027" width="10.81640625" customWidth="1"/>
    <col min="2030" max="2030" width="9.453125" bestFit="1" customWidth="1"/>
    <col min="2031" max="2031" width="30.81640625" customWidth="1"/>
    <col min="2032" max="2032" width="9.1796875" bestFit="1" customWidth="1"/>
    <col min="2033" max="2033" width="9.1796875" customWidth="1"/>
    <col min="2282" max="2282" width="34.1796875" customWidth="1"/>
    <col min="2283" max="2283" width="10.81640625" customWidth="1"/>
    <col min="2286" max="2286" width="9.453125" bestFit="1" customWidth="1"/>
    <col min="2287" max="2287" width="30.81640625" customWidth="1"/>
    <col min="2288" max="2288" width="9.1796875" bestFit="1" customWidth="1"/>
    <col min="2289" max="2289" width="9.1796875" customWidth="1"/>
    <col min="2538" max="2538" width="34.1796875" customWidth="1"/>
    <col min="2539" max="2539" width="10.81640625" customWidth="1"/>
    <col min="2542" max="2542" width="9.453125" bestFit="1" customWidth="1"/>
    <col min="2543" max="2543" width="30.81640625" customWidth="1"/>
    <col min="2544" max="2544" width="9.1796875" bestFit="1" customWidth="1"/>
    <col min="2545" max="2545" width="9.1796875" customWidth="1"/>
    <col min="2794" max="2794" width="34.1796875" customWidth="1"/>
    <col min="2795" max="2795" width="10.81640625" customWidth="1"/>
    <col min="2798" max="2798" width="9.453125" bestFit="1" customWidth="1"/>
    <col min="2799" max="2799" width="30.81640625" customWidth="1"/>
    <col min="2800" max="2800" width="9.1796875" bestFit="1" customWidth="1"/>
    <col min="2801" max="2801" width="9.1796875" customWidth="1"/>
    <col min="3050" max="3050" width="34.1796875" customWidth="1"/>
    <col min="3051" max="3051" width="10.81640625" customWidth="1"/>
    <col min="3054" max="3054" width="9.453125" bestFit="1" customWidth="1"/>
    <col min="3055" max="3055" width="30.81640625" customWidth="1"/>
    <col min="3056" max="3056" width="9.1796875" bestFit="1" customWidth="1"/>
    <col min="3057" max="3057" width="9.1796875" customWidth="1"/>
    <col min="3306" max="3306" width="34.1796875" customWidth="1"/>
    <col min="3307" max="3307" width="10.81640625" customWidth="1"/>
    <col min="3310" max="3310" width="9.453125" bestFit="1" customWidth="1"/>
    <col min="3311" max="3311" width="30.81640625" customWidth="1"/>
    <col min="3312" max="3312" width="9.1796875" bestFit="1" customWidth="1"/>
    <col min="3313" max="3313" width="9.1796875" customWidth="1"/>
    <col min="3562" max="3562" width="34.1796875" customWidth="1"/>
    <col min="3563" max="3563" width="10.81640625" customWidth="1"/>
    <col min="3566" max="3566" width="9.453125" bestFit="1" customWidth="1"/>
    <col min="3567" max="3567" width="30.81640625" customWidth="1"/>
    <col min="3568" max="3568" width="9.1796875" bestFit="1" customWidth="1"/>
    <col min="3569" max="3569" width="9.1796875" customWidth="1"/>
    <col min="3818" max="3818" width="34.1796875" customWidth="1"/>
    <col min="3819" max="3819" width="10.81640625" customWidth="1"/>
    <col min="3822" max="3822" width="9.453125" bestFit="1" customWidth="1"/>
    <col min="3823" max="3823" width="30.81640625" customWidth="1"/>
    <col min="3824" max="3824" width="9.1796875" bestFit="1" customWidth="1"/>
    <col min="3825" max="3825" width="9.1796875" customWidth="1"/>
    <col min="4074" max="4074" width="34.1796875" customWidth="1"/>
    <col min="4075" max="4075" width="10.81640625" customWidth="1"/>
    <col min="4078" max="4078" width="9.453125" bestFit="1" customWidth="1"/>
    <col min="4079" max="4079" width="30.81640625" customWidth="1"/>
    <col min="4080" max="4080" width="9.1796875" bestFit="1" customWidth="1"/>
    <col min="4081" max="4081" width="9.1796875" customWidth="1"/>
    <col min="4330" max="4330" width="34.1796875" customWidth="1"/>
    <col min="4331" max="4331" width="10.81640625" customWidth="1"/>
    <col min="4334" max="4334" width="9.453125" bestFit="1" customWidth="1"/>
    <col min="4335" max="4335" width="30.81640625" customWidth="1"/>
    <col min="4336" max="4336" width="9.1796875" bestFit="1" customWidth="1"/>
    <col min="4337" max="4337" width="9.1796875" customWidth="1"/>
    <col min="4586" max="4586" width="34.1796875" customWidth="1"/>
    <col min="4587" max="4587" width="10.81640625" customWidth="1"/>
    <col min="4590" max="4590" width="9.453125" bestFit="1" customWidth="1"/>
    <col min="4591" max="4591" width="30.81640625" customWidth="1"/>
    <col min="4592" max="4592" width="9.1796875" bestFit="1" customWidth="1"/>
    <col min="4593" max="4593" width="9.1796875" customWidth="1"/>
    <col min="4842" max="4842" width="34.1796875" customWidth="1"/>
    <col min="4843" max="4843" width="10.81640625" customWidth="1"/>
    <col min="4846" max="4846" width="9.453125" bestFit="1" customWidth="1"/>
    <col min="4847" max="4847" width="30.81640625" customWidth="1"/>
    <col min="4848" max="4848" width="9.1796875" bestFit="1" customWidth="1"/>
    <col min="4849" max="4849" width="9.1796875" customWidth="1"/>
    <col min="5098" max="5098" width="34.1796875" customWidth="1"/>
    <col min="5099" max="5099" width="10.81640625" customWidth="1"/>
    <col min="5102" max="5102" width="9.453125" bestFit="1" customWidth="1"/>
    <col min="5103" max="5103" width="30.81640625" customWidth="1"/>
    <col min="5104" max="5104" width="9.1796875" bestFit="1" customWidth="1"/>
    <col min="5105" max="5105" width="9.1796875" customWidth="1"/>
    <col min="5354" max="5354" width="34.1796875" customWidth="1"/>
    <col min="5355" max="5355" width="10.81640625" customWidth="1"/>
    <col min="5358" max="5358" width="9.453125" bestFit="1" customWidth="1"/>
    <col min="5359" max="5359" width="30.81640625" customWidth="1"/>
    <col min="5360" max="5360" width="9.1796875" bestFit="1" customWidth="1"/>
    <col min="5361" max="5361" width="9.1796875" customWidth="1"/>
    <col min="5610" max="5610" width="34.1796875" customWidth="1"/>
    <col min="5611" max="5611" width="10.81640625" customWidth="1"/>
    <col min="5614" max="5614" width="9.453125" bestFit="1" customWidth="1"/>
    <col min="5615" max="5615" width="30.81640625" customWidth="1"/>
    <col min="5616" max="5616" width="9.1796875" bestFit="1" customWidth="1"/>
    <col min="5617" max="5617" width="9.1796875" customWidth="1"/>
    <col min="5866" max="5866" width="34.1796875" customWidth="1"/>
    <col min="5867" max="5867" width="10.81640625" customWidth="1"/>
    <col min="5870" max="5870" width="9.453125" bestFit="1" customWidth="1"/>
    <col min="5871" max="5871" width="30.81640625" customWidth="1"/>
    <col min="5872" max="5872" width="9.1796875" bestFit="1" customWidth="1"/>
    <col min="5873" max="5873" width="9.1796875" customWidth="1"/>
    <col min="6122" max="6122" width="34.1796875" customWidth="1"/>
    <col min="6123" max="6123" width="10.81640625" customWidth="1"/>
    <col min="6126" max="6126" width="9.453125" bestFit="1" customWidth="1"/>
    <col min="6127" max="6127" width="30.81640625" customWidth="1"/>
    <col min="6128" max="6128" width="9.1796875" bestFit="1" customWidth="1"/>
    <col min="6129" max="6129" width="9.1796875" customWidth="1"/>
    <col min="6378" max="6378" width="34.1796875" customWidth="1"/>
    <col min="6379" max="6379" width="10.81640625" customWidth="1"/>
    <col min="6382" max="6382" width="9.453125" bestFit="1" customWidth="1"/>
    <col min="6383" max="6383" width="30.81640625" customWidth="1"/>
    <col min="6384" max="6384" width="9.1796875" bestFit="1" customWidth="1"/>
    <col min="6385" max="6385" width="9.1796875" customWidth="1"/>
    <col min="6634" max="6634" width="34.1796875" customWidth="1"/>
    <col min="6635" max="6635" width="10.81640625" customWidth="1"/>
    <col min="6638" max="6638" width="9.453125" bestFit="1" customWidth="1"/>
    <col min="6639" max="6639" width="30.81640625" customWidth="1"/>
    <col min="6640" max="6640" width="9.1796875" bestFit="1" customWidth="1"/>
    <col min="6641" max="6641" width="9.1796875" customWidth="1"/>
    <col min="6890" max="6890" width="34.1796875" customWidth="1"/>
    <col min="6891" max="6891" width="10.81640625" customWidth="1"/>
    <col min="6894" max="6894" width="9.453125" bestFit="1" customWidth="1"/>
    <col min="6895" max="6895" width="30.81640625" customWidth="1"/>
    <col min="6896" max="6896" width="9.1796875" bestFit="1" customWidth="1"/>
    <col min="6897" max="6897" width="9.1796875" customWidth="1"/>
    <col min="7146" max="7146" width="34.1796875" customWidth="1"/>
    <col min="7147" max="7147" width="10.81640625" customWidth="1"/>
    <col min="7150" max="7150" width="9.453125" bestFit="1" customWidth="1"/>
    <col min="7151" max="7151" width="30.81640625" customWidth="1"/>
    <col min="7152" max="7152" width="9.1796875" bestFit="1" customWidth="1"/>
    <col min="7153" max="7153" width="9.1796875" customWidth="1"/>
    <col min="7402" max="7402" width="34.1796875" customWidth="1"/>
    <col min="7403" max="7403" width="10.81640625" customWidth="1"/>
    <col min="7406" max="7406" width="9.453125" bestFit="1" customWidth="1"/>
    <col min="7407" max="7407" width="30.81640625" customWidth="1"/>
    <col min="7408" max="7408" width="9.1796875" bestFit="1" customWidth="1"/>
    <col min="7409" max="7409" width="9.1796875" customWidth="1"/>
    <col min="7658" max="7658" width="34.1796875" customWidth="1"/>
    <col min="7659" max="7659" width="10.81640625" customWidth="1"/>
    <col min="7662" max="7662" width="9.453125" bestFit="1" customWidth="1"/>
    <col min="7663" max="7663" width="30.81640625" customWidth="1"/>
    <col min="7664" max="7664" width="9.1796875" bestFit="1" customWidth="1"/>
    <col min="7665" max="7665" width="9.1796875" customWidth="1"/>
    <col min="7914" max="7914" width="34.1796875" customWidth="1"/>
    <col min="7915" max="7915" width="10.81640625" customWidth="1"/>
    <col min="7918" max="7918" width="9.453125" bestFit="1" customWidth="1"/>
    <col min="7919" max="7919" width="30.81640625" customWidth="1"/>
    <col min="7920" max="7920" width="9.1796875" bestFit="1" customWidth="1"/>
    <col min="7921" max="7921" width="9.1796875" customWidth="1"/>
    <col min="8170" max="8170" width="34.1796875" customWidth="1"/>
    <col min="8171" max="8171" width="10.81640625" customWidth="1"/>
    <col min="8174" max="8174" width="9.453125" bestFit="1" customWidth="1"/>
    <col min="8175" max="8175" width="30.81640625" customWidth="1"/>
    <col min="8176" max="8176" width="9.1796875" bestFit="1" customWidth="1"/>
    <col min="8177" max="8177" width="9.1796875" customWidth="1"/>
    <col min="8426" max="8426" width="34.1796875" customWidth="1"/>
    <col min="8427" max="8427" width="10.81640625" customWidth="1"/>
    <col min="8430" max="8430" width="9.453125" bestFit="1" customWidth="1"/>
    <col min="8431" max="8431" width="30.81640625" customWidth="1"/>
    <col min="8432" max="8432" width="9.1796875" bestFit="1" customWidth="1"/>
    <col min="8433" max="8433" width="9.1796875" customWidth="1"/>
    <col min="8682" max="8682" width="34.1796875" customWidth="1"/>
    <col min="8683" max="8683" width="10.81640625" customWidth="1"/>
    <col min="8686" max="8686" width="9.453125" bestFit="1" customWidth="1"/>
    <col min="8687" max="8687" width="30.81640625" customWidth="1"/>
    <col min="8688" max="8688" width="9.1796875" bestFit="1" customWidth="1"/>
    <col min="8689" max="8689" width="9.1796875" customWidth="1"/>
    <col min="8938" max="8938" width="34.1796875" customWidth="1"/>
    <col min="8939" max="8939" width="10.81640625" customWidth="1"/>
    <col min="8942" max="8942" width="9.453125" bestFit="1" customWidth="1"/>
    <col min="8943" max="8943" width="30.81640625" customWidth="1"/>
    <col min="8944" max="8944" width="9.1796875" bestFit="1" customWidth="1"/>
    <col min="8945" max="8945" width="9.1796875" customWidth="1"/>
    <col min="9194" max="9194" width="34.1796875" customWidth="1"/>
    <col min="9195" max="9195" width="10.81640625" customWidth="1"/>
    <col min="9198" max="9198" width="9.453125" bestFit="1" customWidth="1"/>
    <col min="9199" max="9199" width="30.81640625" customWidth="1"/>
    <col min="9200" max="9200" width="9.1796875" bestFit="1" customWidth="1"/>
    <col min="9201" max="9201" width="9.1796875" customWidth="1"/>
    <col min="9450" max="9450" width="34.1796875" customWidth="1"/>
    <col min="9451" max="9451" width="10.81640625" customWidth="1"/>
    <col min="9454" max="9454" width="9.453125" bestFit="1" customWidth="1"/>
    <col min="9455" max="9455" width="30.81640625" customWidth="1"/>
    <col min="9456" max="9456" width="9.1796875" bestFit="1" customWidth="1"/>
    <col min="9457" max="9457" width="9.1796875" customWidth="1"/>
    <col min="9706" max="9706" width="34.1796875" customWidth="1"/>
    <col min="9707" max="9707" width="10.81640625" customWidth="1"/>
    <col min="9710" max="9710" width="9.453125" bestFit="1" customWidth="1"/>
    <col min="9711" max="9711" width="30.81640625" customWidth="1"/>
    <col min="9712" max="9712" width="9.1796875" bestFit="1" customWidth="1"/>
    <col min="9713" max="9713" width="9.1796875" customWidth="1"/>
    <col min="9962" max="9962" width="34.1796875" customWidth="1"/>
    <col min="9963" max="9963" width="10.81640625" customWidth="1"/>
    <col min="9966" max="9966" width="9.453125" bestFit="1" customWidth="1"/>
    <col min="9967" max="9967" width="30.81640625" customWidth="1"/>
    <col min="9968" max="9968" width="9.1796875" bestFit="1" customWidth="1"/>
    <col min="9969" max="9969" width="9.1796875" customWidth="1"/>
    <col min="10218" max="10218" width="34.1796875" customWidth="1"/>
    <col min="10219" max="10219" width="10.81640625" customWidth="1"/>
    <col min="10222" max="10222" width="9.453125" bestFit="1" customWidth="1"/>
    <col min="10223" max="10223" width="30.81640625" customWidth="1"/>
    <col min="10224" max="10224" width="9.1796875" bestFit="1" customWidth="1"/>
    <col min="10225" max="10225" width="9.1796875" customWidth="1"/>
    <col min="10474" max="10474" width="34.1796875" customWidth="1"/>
    <col min="10475" max="10475" width="10.81640625" customWidth="1"/>
    <col min="10478" max="10478" width="9.453125" bestFit="1" customWidth="1"/>
    <col min="10479" max="10479" width="30.81640625" customWidth="1"/>
    <col min="10480" max="10480" width="9.1796875" bestFit="1" customWidth="1"/>
    <col min="10481" max="10481" width="9.1796875" customWidth="1"/>
    <col min="10730" max="10730" width="34.1796875" customWidth="1"/>
    <col min="10731" max="10731" width="10.81640625" customWidth="1"/>
    <col min="10734" max="10734" width="9.453125" bestFit="1" customWidth="1"/>
    <col min="10735" max="10735" width="30.81640625" customWidth="1"/>
    <col min="10736" max="10736" width="9.1796875" bestFit="1" customWidth="1"/>
    <col min="10737" max="10737" width="9.1796875" customWidth="1"/>
    <col min="10986" max="10986" width="34.1796875" customWidth="1"/>
    <col min="10987" max="10987" width="10.81640625" customWidth="1"/>
    <col min="10990" max="10990" width="9.453125" bestFit="1" customWidth="1"/>
    <col min="10991" max="10991" width="30.81640625" customWidth="1"/>
    <col min="10992" max="10992" width="9.1796875" bestFit="1" customWidth="1"/>
    <col min="10993" max="10993" width="9.1796875" customWidth="1"/>
    <col min="11242" max="11242" width="34.1796875" customWidth="1"/>
    <col min="11243" max="11243" width="10.81640625" customWidth="1"/>
    <col min="11246" max="11246" width="9.453125" bestFit="1" customWidth="1"/>
    <col min="11247" max="11247" width="30.81640625" customWidth="1"/>
    <col min="11248" max="11248" width="9.1796875" bestFit="1" customWidth="1"/>
    <col min="11249" max="11249" width="9.1796875" customWidth="1"/>
    <col min="11498" max="11498" width="34.1796875" customWidth="1"/>
    <col min="11499" max="11499" width="10.81640625" customWidth="1"/>
    <col min="11502" max="11502" width="9.453125" bestFit="1" customWidth="1"/>
    <col min="11503" max="11503" width="30.81640625" customWidth="1"/>
    <col min="11504" max="11504" width="9.1796875" bestFit="1" customWidth="1"/>
    <col min="11505" max="11505" width="9.1796875" customWidth="1"/>
    <col min="11754" max="11754" width="34.1796875" customWidth="1"/>
    <col min="11755" max="11755" width="10.81640625" customWidth="1"/>
    <col min="11758" max="11758" width="9.453125" bestFit="1" customWidth="1"/>
    <col min="11759" max="11759" width="30.81640625" customWidth="1"/>
    <col min="11760" max="11760" width="9.1796875" bestFit="1" customWidth="1"/>
    <col min="11761" max="11761" width="9.1796875" customWidth="1"/>
    <col min="12010" max="12010" width="34.1796875" customWidth="1"/>
    <col min="12011" max="12011" width="10.81640625" customWidth="1"/>
    <col min="12014" max="12014" width="9.453125" bestFit="1" customWidth="1"/>
    <col min="12015" max="12015" width="30.81640625" customWidth="1"/>
    <col min="12016" max="12016" width="9.1796875" bestFit="1" customWidth="1"/>
    <col min="12017" max="12017" width="9.1796875" customWidth="1"/>
    <col min="12266" max="12266" width="34.1796875" customWidth="1"/>
    <col min="12267" max="12267" width="10.81640625" customWidth="1"/>
    <col min="12270" max="12270" width="9.453125" bestFit="1" customWidth="1"/>
    <col min="12271" max="12271" width="30.81640625" customWidth="1"/>
    <col min="12272" max="12272" width="9.1796875" bestFit="1" customWidth="1"/>
    <col min="12273" max="12273" width="9.1796875" customWidth="1"/>
    <col min="12522" max="12522" width="34.1796875" customWidth="1"/>
    <col min="12523" max="12523" width="10.81640625" customWidth="1"/>
    <col min="12526" max="12526" width="9.453125" bestFit="1" customWidth="1"/>
    <col min="12527" max="12527" width="30.81640625" customWidth="1"/>
    <col min="12528" max="12528" width="9.1796875" bestFit="1" customWidth="1"/>
    <col min="12529" max="12529" width="9.1796875" customWidth="1"/>
    <col min="12778" max="12778" width="34.1796875" customWidth="1"/>
    <col min="12779" max="12779" width="10.81640625" customWidth="1"/>
    <col min="12782" max="12782" width="9.453125" bestFit="1" customWidth="1"/>
    <col min="12783" max="12783" width="30.81640625" customWidth="1"/>
    <col min="12784" max="12784" width="9.1796875" bestFit="1" customWidth="1"/>
    <col min="12785" max="12785" width="9.1796875" customWidth="1"/>
    <col min="13034" max="13034" width="34.1796875" customWidth="1"/>
    <col min="13035" max="13035" width="10.81640625" customWidth="1"/>
    <col min="13038" max="13038" width="9.453125" bestFit="1" customWidth="1"/>
    <col min="13039" max="13039" width="30.81640625" customWidth="1"/>
    <col min="13040" max="13040" width="9.1796875" bestFit="1" customWidth="1"/>
    <col min="13041" max="13041" width="9.1796875" customWidth="1"/>
    <col min="13290" max="13290" width="34.1796875" customWidth="1"/>
    <col min="13291" max="13291" width="10.81640625" customWidth="1"/>
    <col min="13294" max="13294" width="9.453125" bestFit="1" customWidth="1"/>
    <col min="13295" max="13295" width="30.81640625" customWidth="1"/>
    <col min="13296" max="13296" width="9.1796875" bestFit="1" customWidth="1"/>
    <col min="13297" max="13297" width="9.1796875" customWidth="1"/>
    <col min="13546" max="13546" width="34.1796875" customWidth="1"/>
    <col min="13547" max="13547" width="10.81640625" customWidth="1"/>
    <col min="13550" max="13550" width="9.453125" bestFit="1" customWidth="1"/>
    <col min="13551" max="13551" width="30.81640625" customWidth="1"/>
    <col min="13552" max="13552" width="9.1796875" bestFit="1" customWidth="1"/>
    <col min="13553" max="13553" width="9.1796875" customWidth="1"/>
    <col min="13802" max="13802" width="34.1796875" customWidth="1"/>
    <col min="13803" max="13803" width="10.81640625" customWidth="1"/>
    <col min="13806" max="13806" width="9.453125" bestFit="1" customWidth="1"/>
    <col min="13807" max="13807" width="30.81640625" customWidth="1"/>
    <col min="13808" max="13808" width="9.1796875" bestFit="1" customWidth="1"/>
    <col min="13809" max="13809" width="9.1796875" customWidth="1"/>
    <col min="14058" max="14058" width="34.1796875" customWidth="1"/>
    <col min="14059" max="14059" width="10.81640625" customWidth="1"/>
    <col min="14062" max="14062" width="9.453125" bestFit="1" customWidth="1"/>
    <col min="14063" max="14063" width="30.81640625" customWidth="1"/>
    <col min="14064" max="14064" width="9.1796875" bestFit="1" customWidth="1"/>
    <col min="14065" max="14065" width="9.1796875" customWidth="1"/>
    <col min="14314" max="14314" width="34.1796875" customWidth="1"/>
    <col min="14315" max="14315" width="10.81640625" customWidth="1"/>
    <col min="14318" max="14318" width="9.453125" bestFit="1" customWidth="1"/>
    <col min="14319" max="14319" width="30.81640625" customWidth="1"/>
    <col min="14320" max="14320" width="9.1796875" bestFit="1" customWidth="1"/>
    <col min="14321" max="14321" width="9.1796875" customWidth="1"/>
    <col min="14570" max="14570" width="34.1796875" customWidth="1"/>
    <col min="14571" max="14571" width="10.81640625" customWidth="1"/>
    <col min="14574" max="14574" width="9.453125" bestFit="1" customWidth="1"/>
    <col min="14575" max="14575" width="30.81640625" customWidth="1"/>
    <col min="14576" max="14576" width="9.1796875" bestFit="1" customWidth="1"/>
    <col min="14577" max="14577" width="9.1796875" customWidth="1"/>
    <col min="14826" max="14826" width="34.1796875" customWidth="1"/>
    <col min="14827" max="14827" width="10.81640625" customWidth="1"/>
    <col min="14830" max="14830" width="9.453125" bestFit="1" customWidth="1"/>
    <col min="14831" max="14831" width="30.81640625" customWidth="1"/>
    <col min="14832" max="14832" width="9.1796875" bestFit="1" customWidth="1"/>
    <col min="14833" max="14833" width="9.1796875" customWidth="1"/>
    <col min="15082" max="15082" width="34.1796875" customWidth="1"/>
    <col min="15083" max="15083" width="10.81640625" customWidth="1"/>
    <col min="15086" max="15086" width="9.453125" bestFit="1" customWidth="1"/>
    <col min="15087" max="15087" width="30.81640625" customWidth="1"/>
    <col min="15088" max="15088" width="9.1796875" bestFit="1" customWidth="1"/>
    <col min="15089" max="15089" width="9.1796875" customWidth="1"/>
    <col min="15338" max="15338" width="34.1796875" customWidth="1"/>
    <col min="15339" max="15339" width="10.81640625" customWidth="1"/>
    <col min="15342" max="15342" width="9.453125" bestFit="1" customWidth="1"/>
    <col min="15343" max="15343" width="30.81640625" customWidth="1"/>
    <col min="15344" max="15344" width="9.1796875" bestFit="1" customWidth="1"/>
    <col min="15345" max="15345" width="9.1796875" customWidth="1"/>
    <col min="15594" max="15594" width="34.1796875" customWidth="1"/>
    <col min="15595" max="15595" width="10.81640625" customWidth="1"/>
    <col min="15598" max="15598" width="9.453125" bestFit="1" customWidth="1"/>
    <col min="15599" max="15599" width="30.81640625" customWidth="1"/>
    <col min="15600" max="15600" width="9.1796875" bestFit="1" customWidth="1"/>
    <col min="15601" max="15601" width="9.1796875" customWidth="1"/>
    <col min="15850" max="15850" width="34.1796875" customWidth="1"/>
    <col min="15851" max="15851" width="10.81640625" customWidth="1"/>
    <col min="15854" max="15854" width="9.453125" bestFit="1" customWidth="1"/>
    <col min="15855" max="15855" width="30.81640625" customWidth="1"/>
    <col min="15856" max="15856" width="9.1796875" bestFit="1" customWidth="1"/>
    <col min="15857" max="15857" width="9.1796875" customWidth="1"/>
    <col min="16106" max="16106" width="34.1796875" customWidth="1"/>
    <col min="16107" max="16107" width="10.81640625" customWidth="1"/>
    <col min="16110" max="16110" width="9.453125" bestFit="1" customWidth="1"/>
    <col min="16111" max="16111" width="30.81640625" customWidth="1"/>
    <col min="16112" max="16112" width="9.1796875" bestFit="1" customWidth="1"/>
    <col min="16113" max="16113" width="9.1796875" customWidth="1"/>
  </cols>
  <sheetData>
    <row r="1" spans="1:5" ht="16.5" x14ac:dyDescent="0.35">
      <c r="A1" s="73" t="s">
        <v>0</v>
      </c>
      <c r="B1" s="73"/>
      <c r="D1" s="73" t="s">
        <v>0</v>
      </c>
      <c r="E1" s="73"/>
    </row>
    <row r="2" spans="1:5" ht="15.5" x14ac:dyDescent="0.35">
      <c r="A2" s="80" t="s">
        <v>138</v>
      </c>
      <c r="B2" s="80"/>
      <c r="D2" s="80" t="s">
        <v>7</v>
      </c>
      <c r="E2" s="80"/>
    </row>
    <row r="3" spans="1:5" x14ac:dyDescent="0.25">
      <c r="A3" s="79" t="s">
        <v>135</v>
      </c>
      <c r="B3" s="79"/>
      <c r="C3" s="67"/>
      <c r="D3" s="79" t="s">
        <v>117</v>
      </c>
      <c r="E3" s="79"/>
    </row>
    <row r="4" spans="1:5" ht="15.5" x14ac:dyDescent="0.35">
      <c r="A4" s="66" t="s">
        <v>9</v>
      </c>
      <c r="B4" s="37"/>
    </row>
    <row r="5" spans="1:5" ht="13" x14ac:dyDescent="0.3">
      <c r="A5" t="s">
        <v>2</v>
      </c>
      <c r="B5" s="5">
        <v>6114.96</v>
      </c>
      <c r="D5" s="19" t="s">
        <v>8</v>
      </c>
      <c r="E5" s="5"/>
    </row>
    <row r="6" spans="1:5" x14ac:dyDescent="0.25">
      <c r="A6" t="s">
        <v>6</v>
      </c>
      <c r="B6" s="5">
        <v>301.25</v>
      </c>
      <c r="D6" s="10" t="s">
        <v>112</v>
      </c>
      <c r="E6" s="5">
        <f>'FS as at Jan 31 2021'!E8+'FS as at Jan 31 2021'!E10</f>
        <v>520</v>
      </c>
    </row>
    <row r="7" spans="1:5" x14ac:dyDescent="0.25">
      <c r="A7" s="10" t="s">
        <v>25</v>
      </c>
      <c r="B7" s="5">
        <v>0</v>
      </c>
      <c r="D7" s="10" t="s">
        <v>113</v>
      </c>
      <c r="E7" s="5">
        <f>1230+755</f>
        <v>1985</v>
      </c>
    </row>
    <row r="8" spans="1:5" ht="13" x14ac:dyDescent="0.3">
      <c r="A8" s="11" t="s">
        <v>11</v>
      </c>
      <c r="B8" s="22">
        <f>SUM(B5:B7)</f>
        <v>6416.21</v>
      </c>
      <c r="D8" s="10" t="s">
        <v>102</v>
      </c>
      <c r="E8" s="5">
        <v>5022.46</v>
      </c>
    </row>
    <row r="9" spans="1:5" x14ac:dyDescent="0.25">
      <c r="B9" s="14"/>
      <c r="D9" s="10" t="s">
        <v>132</v>
      </c>
      <c r="E9" s="5">
        <v>0</v>
      </c>
    </row>
    <row r="10" spans="1:5" x14ac:dyDescent="0.25">
      <c r="B10" s="14"/>
      <c r="D10" s="10" t="s">
        <v>65</v>
      </c>
      <c r="E10" s="5">
        <v>7.77</v>
      </c>
    </row>
    <row r="11" spans="1:5" ht="15.5" x14ac:dyDescent="0.35">
      <c r="A11" s="66" t="s">
        <v>10</v>
      </c>
      <c r="B11" s="14"/>
      <c r="D11" s="11" t="s">
        <v>4</v>
      </c>
      <c r="E11" s="22">
        <f>SUM(E6:E10)</f>
        <v>7535.2300000000005</v>
      </c>
    </row>
    <row r="12" spans="1:5" x14ac:dyDescent="0.25">
      <c r="A12" s="10" t="s">
        <v>10</v>
      </c>
      <c r="B12" s="14">
        <v>0</v>
      </c>
      <c r="E12" s="5"/>
    </row>
    <row r="13" spans="1:5" ht="13" x14ac:dyDescent="0.3">
      <c r="A13" s="10" t="s">
        <v>24</v>
      </c>
      <c r="B13" s="14">
        <f>E27</f>
        <v>6432.9800000000005</v>
      </c>
      <c r="D13" s="19" t="s">
        <v>12</v>
      </c>
      <c r="E13" s="19"/>
    </row>
    <row r="14" spans="1:5" ht="13" x14ac:dyDescent="0.3">
      <c r="A14" s="10"/>
      <c r="B14" s="22">
        <f>SUM(B12:B13)</f>
        <v>6432.9800000000005</v>
      </c>
      <c r="D14" s="10" t="s">
        <v>13</v>
      </c>
      <c r="E14" s="5">
        <f>'FS as at Jan 31 2021'!E14+'March 2021'!E17+'April 2021 '!E17+'May 2021'!E17+'June 2021'!E17+'July 2021 '!E17+'Aug to Oct 2021'!E17</f>
        <v>56.839999999999996</v>
      </c>
    </row>
    <row r="15" spans="1:5" x14ac:dyDescent="0.25">
      <c r="A15" s="76"/>
      <c r="B15" s="76"/>
      <c r="D15" s="10" t="s">
        <v>14</v>
      </c>
      <c r="E15" s="5">
        <f>23.25+1.95</f>
        <v>25.2</v>
      </c>
    </row>
    <row r="16" spans="1:5" x14ac:dyDescent="0.25">
      <c r="A16" s="36"/>
      <c r="B16" s="36"/>
      <c r="D16" s="10" t="s">
        <v>134</v>
      </c>
      <c r="E16" s="5">
        <v>225</v>
      </c>
    </row>
    <row r="17" spans="2:5" x14ac:dyDescent="0.25">
      <c r="D17" s="10" t="s">
        <v>73</v>
      </c>
      <c r="E17" s="5">
        <v>762.48</v>
      </c>
    </row>
    <row r="18" spans="2:5" x14ac:dyDescent="0.25">
      <c r="D18" s="10" t="s">
        <v>116</v>
      </c>
      <c r="E18" s="5">
        <v>25</v>
      </c>
    </row>
    <row r="19" spans="2:5" x14ac:dyDescent="0.25">
      <c r="D19" s="10" t="s">
        <v>19</v>
      </c>
      <c r="E19" s="5">
        <v>49.72</v>
      </c>
    </row>
    <row r="20" spans="2:5" x14ac:dyDescent="0.25">
      <c r="D20" s="10" t="s">
        <v>21</v>
      </c>
      <c r="E20" s="5">
        <v>155</v>
      </c>
    </row>
    <row r="21" spans="2:5" x14ac:dyDescent="0.25">
      <c r="B21" s="40">
        <f>B14-B8</f>
        <v>16.770000000000437</v>
      </c>
      <c r="D21" s="10" t="s">
        <v>17</v>
      </c>
      <c r="E21" s="5">
        <f>230.69+'Aug to Oct 2021'!E22</f>
        <v>230.69</v>
      </c>
    </row>
    <row r="22" spans="2:5" ht="13" x14ac:dyDescent="0.3">
      <c r="D22" s="11" t="s">
        <v>5</v>
      </c>
      <c r="E22" s="22">
        <f>SUM(E14:E21)</f>
        <v>1529.93</v>
      </c>
    </row>
    <row r="23" spans="2:5" x14ac:dyDescent="0.25">
      <c r="C23" s="10"/>
      <c r="E23" s="5"/>
    </row>
    <row r="24" spans="2:5" ht="13" x14ac:dyDescent="0.3">
      <c r="C24" s="10"/>
      <c r="D24" s="11" t="s">
        <v>23</v>
      </c>
      <c r="E24" s="23">
        <f>E11-E22</f>
        <v>6005.3</v>
      </c>
    </row>
    <row r="25" spans="2:5" ht="13" x14ac:dyDescent="0.3">
      <c r="C25" s="10"/>
      <c r="D25" s="11" t="s">
        <v>22</v>
      </c>
      <c r="E25" s="14">
        <v>427.68</v>
      </c>
    </row>
    <row r="26" spans="2:5" x14ac:dyDescent="0.25">
      <c r="C26" s="10"/>
      <c r="D26" s="24"/>
      <c r="E26" s="14"/>
    </row>
    <row r="27" spans="2:5" ht="14.5" thickBot="1" x14ac:dyDescent="0.35">
      <c r="C27" s="10"/>
      <c r="D27" s="25" t="s">
        <v>24</v>
      </c>
      <c r="E27" s="17">
        <f>E24+E25</f>
        <v>6432.9800000000005</v>
      </c>
    </row>
    <row r="28" spans="2:5" ht="13" thickTop="1" x14ac:dyDescent="0.25">
      <c r="D28" s="24"/>
      <c r="E28" s="14"/>
    </row>
    <row r="29" spans="2:5" x14ac:dyDescent="0.25">
      <c r="D29" s="24"/>
      <c r="E29" s="14"/>
    </row>
    <row r="33" spans="3:3" x14ac:dyDescent="0.25">
      <c r="C33" s="15"/>
    </row>
    <row r="54" spans="3:3" x14ac:dyDescent="0.25">
      <c r="C54" s="16"/>
    </row>
  </sheetData>
  <mergeCells count="7">
    <mergeCell ref="A3:B3"/>
    <mergeCell ref="D3:E3"/>
    <mergeCell ref="A15:B15"/>
    <mergeCell ref="A1:B1"/>
    <mergeCell ref="D1:E1"/>
    <mergeCell ref="A2:B2"/>
    <mergeCell ref="D2:E2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ADD1-C43B-4686-B143-6226CBB2F259}">
  <sheetPr>
    <pageSetUpPr fitToPage="1"/>
  </sheetPr>
  <dimension ref="A1:Q68"/>
  <sheetViews>
    <sheetView topLeftCell="A4" workbookViewId="0">
      <selection activeCell="B18" sqref="B18:B23"/>
    </sheetView>
  </sheetViews>
  <sheetFormatPr defaultRowHeight="12.5" x14ac:dyDescent="0.25"/>
  <cols>
    <col min="1" max="1" width="39.54296875" customWidth="1"/>
    <col min="2" max="2" width="10.81640625" customWidth="1"/>
    <col min="3" max="3" width="6.26953125" customWidth="1"/>
    <col min="4" max="4" width="54.36328125" bestFit="1" customWidth="1"/>
    <col min="5" max="5" width="21" customWidth="1"/>
    <col min="6" max="7" width="17.1796875" customWidth="1"/>
    <col min="8" max="8" width="14.7265625" customWidth="1"/>
    <col min="9" max="9" width="11.81640625" bestFit="1" customWidth="1"/>
    <col min="10" max="10" width="21.453125" customWidth="1"/>
    <col min="11" max="11" width="8" bestFit="1" customWidth="1"/>
    <col min="12" max="12" width="27" style="1" bestFit="1" customWidth="1"/>
    <col min="13" max="13" width="21.54296875" bestFit="1" customWidth="1"/>
    <col min="261" max="261" width="34.1796875" customWidth="1"/>
    <col min="262" max="262" width="10.81640625" customWidth="1"/>
    <col min="265" max="265" width="9.453125" bestFit="1" customWidth="1"/>
    <col min="266" max="266" width="30.81640625" customWidth="1"/>
    <col min="267" max="267" width="9.1796875" bestFit="1" customWidth="1"/>
    <col min="268" max="268" width="9.1796875" customWidth="1"/>
    <col min="517" max="517" width="34.1796875" customWidth="1"/>
    <col min="518" max="518" width="10.81640625" customWidth="1"/>
    <col min="521" max="521" width="9.453125" bestFit="1" customWidth="1"/>
    <col min="522" max="522" width="30.81640625" customWidth="1"/>
    <col min="523" max="523" width="9.1796875" bestFit="1" customWidth="1"/>
    <col min="524" max="524" width="9.1796875" customWidth="1"/>
    <col min="773" max="773" width="34.1796875" customWidth="1"/>
    <col min="774" max="774" width="10.81640625" customWidth="1"/>
    <col min="777" max="777" width="9.453125" bestFit="1" customWidth="1"/>
    <col min="778" max="778" width="30.81640625" customWidth="1"/>
    <col min="779" max="779" width="9.1796875" bestFit="1" customWidth="1"/>
    <col min="780" max="780" width="9.1796875" customWidth="1"/>
    <col min="1029" max="1029" width="34.1796875" customWidth="1"/>
    <col min="1030" max="1030" width="10.81640625" customWidth="1"/>
    <col min="1033" max="1033" width="9.453125" bestFit="1" customWidth="1"/>
    <col min="1034" max="1034" width="30.81640625" customWidth="1"/>
    <col min="1035" max="1035" width="9.1796875" bestFit="1" customWidth="1"/>
    <col min="1036" max="1036" width="9.1796875" customWidth="1"/>
    <col min="1285" max="1285" width="34.1796875" customWidth="1"/>
    <col min="1286" max="1286" width="10.81640625" customWidth="1"/>
    <col min="1289" max="1289" width="9.453125" bestFit="1" customWidth="1"/>
    <col min="1290" max="1290" width="30.81640625" customWidth="1"/>
    <col min="1291" max="1291" width="9.1796875" bestFit="1" customWidth="1"/>
    <col min="1292" max="1292" width="9.1796875" customWidth="1"/>
    <col min="1541" max="1541" width="34.1796875" customWidth="1"/>
    <col min="1542" max="1542" width="10.81640625" customWidth="1"/>
    <col min="1545" max="1545" width="9.453125" bestFit="1" customWidth="1"/>
    <col min="1546" max="1546" width="30.81640625" customWidth="1"/>
    <col min="1547" max="1547" width="9.1796875" bestFit="1" customWidth="1"/>
    <col min="1548" max="1548" width="9.1796875" customWidth="1"/>
    <col min="1797" max="1797" width="34.1796875" customWidth="1"/>
    <col min="1798" max="1798" width="10.81640625" customWidth="1"/>
    <col min="1801" max="1801" width="9.453125" bestFit="1" customWidth="1"/>
    <col min="1802" max="1802" width="30.81640625" customWidth="1"/>
    <col min="1803" max="1803" width="9.1796875" bestFit="1" customWidth="1"/>
    <col min="1804" max="1804" width="9.1796875" customWidth="1"/>
    <col min="2053" max="2053" width="34.1796875" customWidth="1"/>
    <col min="2054" max="2054" width="10.81640625" customWidth="1"/>
    <col min="2057" max="2057" width="9.453125" bestFit="1" customWidth="1"/>
    <col min="2058" max="2058" width="30.81640625" customWidth="1"/>
    <col min="2059" max="2059" width="9.1796875" bestFit="1" customWidth="1"/>
    <col min="2060" max="2060" width="9.1796875" customWidth="1"/>
    <col min="2309" max="2309" width="34.1796875" customWidth="1"/>
    <col min="2310" max="2310" width="10.81640625" customWidth="1"/>
    <col min="2313" max="2313" width="9.453125" bestFit="1" customWidth="1"/>
    <col min="2314" max="2314" width="30.81640625" customWidth="1"/>
    <col min="2315" max="2315" width="9.1796875" bestFit="1" customWidth="1"/>
    <col min="2316" max="2316" width="9.1796875" customWidth="1"/>
    <col min="2565" max="2565" width="34.1796875" customWidth="1"/>
    <col min="2566" max="2566" width="10.81640625" customWidth="1"/>
    <col min="2569" max="2569" width="9.453125" bestFit="1" customWidth="1"/>
    <col min="2570" max="2570" width="30.81640625" customWidth="1"/>
    <col min="2571" max="2571" width="9.1796875" bestFit="1" customWidth="1"/>
    <col min="2572" max="2572" width="9.1796875" customWidth="1"/>
    <col min="2821" max="2821" width="34.1796875" customWidth="1"/>
    <col min="2822" max="2822" width="10.81640625" customWidth="1"/>
    <col min="2825" max="2825" width="9.453125" bestFit="1" customWidth="1"/>
    <col min="2826" max="2826" width="30.81640625" customWidth="1"/>
    <col min="2827" max="2827" width="9.1796875" bestFit="1" customWidth="1"/>
    <col min="2828" max="2828" width="9.1796875" customWidth="1"/>
    <col min="3077" max="3077" width="34.1796875" customWidth="1"/>
    <col min="3078" max="3078" width="10.81640625" customWidth="1"/>
    <col min="3081" max="3081" width="9.453125" bestFit="1" customWidth="1"/>
    <col min="3082" max="3082" width="30.81640625" customWidth="1"/>
    <col min="3083" max="3083" width="9.1796875" bestFit="1" customWidth="1"/>
    <col min="3084" max="3084" width="9.1796875" customWidth="1"/>
    <col min="3333" max="3333" width="34.1796875" customWidth="1"/>
    <col min="3334" max="3334" width="10.81640625" customWidth="1"/>
    <col min="3337" max="3337" width="9.453125" bestFit="1" customWidth="1"/>
    <col min="3338" max="3338" width="30.81640625" customWidth="1"/>
    <col min="3339" max="3339" width="9.1796875" bestFit="1" customWidth="1"/>
    <col min="3340" max="3340" width="9.1796875" customWidth="1"/>
    <col min="3589" max="3589" width="34.1796875" customWidth="1"/>
    <col min="3590" max="3590" width="10.81640625" customWidth="1"/>
    <col min="3593" max="3593" width="9.453125" bestFit="1" customWidth="1"/>
    <col min="3594" max="3594" width="30.81640625" customWidth="1"/>
    <col min="3595" max="3595" width="9.1796875" bestFit="1" customWidth="1"/>
    <col min="3596" max="3596" width="9.1796875" customWidth="1"/>
    <col min="3845" max="3845" width="34.1796875" customWidth="1"/>
    <col min="3846" max="3846" width="10.81640625" customWidth="1"/>
    <col min="3849" max="3849" width="9.453125" bestFit="1" customWidth="1"/>
    <col min="3850" max="3850" width="30.81640625" customWidth="1"/>
    <col min="3851" max="3851" width="9.1796875" bestFit="1" customWidth="1"/>
    <col min="3852" max="3852" width="9.1796875" customWidth="1"/>
    <col min="4101" max="4101" width="34.1796875" customWidth="1"/>
    <col min="4102" max="4102" width="10.81640625" customWidth="1"/>
    <col min="4105" max="4105" width="9.453125" bestFit="1" customWidth="1"/>
    <col min="4106" max="4106" width="30.81640625" customWidth="1"/>
    <col min="4107" max="4107" width="9.1796875" bestFit="1" customWidth="1"/>
    <col min="4108" max="4108" width="9.1796875" customWidth="1"/>
    <col min="4357" max="4357" width="34.1796875" customWidth="1"/>
    <col min="4358" max="4358" width="10.81640625" customWidth="1"/>
    <col min="4361" max="4361" width="9.453125" bestFit="1" customWidth="1"/>
    <col min="4362" max="4362" width="30.81640625" customWidth="1"/>
    <col min="4363" max="4363" width="9.1796875" bestFit="1" customWidth="1"/>
    <col min="4364" max="4364" width="9.1796875" customWidth="1"/>
    <col min="4613" max="4613" width="34.1796875" customWidth="1"/>
    <col min="4614" max="4614" width="10.81640625" customWidth="1"/>
    <col min="4617" max="4617" width="9.453125" bestFit="1" customWidth="1"/>
    <col min="4618" max="4618" width="30.81640625" customWidth="1"/>
    <col min="4619" max="4619" width="9.1796875" bestFit="1" customWidth="1"/>
    <col min="4620" max="4620" width="9.1796875" customWidth="1"/>
    <col min="4869" max="4869" width="34.1796875" customWidth="1"/>
    <col min="4870" max="4870" width="10.81640625" customWidth="1"/>
    <col min="4873" max="4873" width="9.453125" bestFit="1" customWidth="1"/>
    <col min="4874" max="4874" width="30.81640625" customWidth="1"/>
    <col min="4875" max="4875" width="9.1796875" bestFit="1" customWidth="1"/>
    <col min="4876" max="4876" width="9.1796875" customWidth="1"/>
    <col min="5125" max="5125" width="34.1796875" customWidth="1"/>
    <col min="5126" max="5126" width="10.81640625" customWidth="1"/>
    <col min="5129" max="5129" width="9.453125" bestFit="1" customWidth="1"/>
    <col min="5130" max="5130" width="30.81640625" customWidth="1"/>
    <col min="5131" max="5131" width="9.1796875" bestFit="1" customWidth="1"/>
    <col min="5132" max="5132" width="9.1796875" customWidth="1"/>
    <col min="5381" max="5381" width="34.1796875" customWidth="1"/>
    <col min="5382" max="5382" width="10.81640625" customWidth="1"/>
    <col min="5385" max="5385" width="9.453125" bestFit="1" customWidth="1"/>
    <col min="5386" max="5386" width="30.81640625" customWidth="1"/>
    <col min="5387" max="5387" width="9.1796875" bestFit="1" customWidth="1"/>
    <col min="5388" max="5388" width="9.1796875" customWidth="1"/>
    <col min="5637" max="5637" width="34.1796875" customWidth="1"/>
    <col min="5638" max="5638" width="10.81640625" customWidth="1"/>
    <col min="5641" max="5641" width="9.453125" bestFit="1" customWidth="1"/>
    <col min="5642" max="5642" width="30.81640625" customWidth="1"/>
    <col min="5643" max="5643" width="9.1796875" bestFit="1" customWidth="1"/>
    <col min="5644" max="5644" width="9.1796875" customWidth="1"/>
    <col min="5893" max="5893" width="34.1796875" customWidth="1"/>
    <col min="5894" max="5894" width="10.81640625" customWidth="1"/>
    <col min="5897" max="5897" width="9.453125" bestFit="1" customWidth="1"/>
    <col min="5898" max="5898" width="30.81640625" customWidth="1"/>
    <col min="5899" max="5899" width="9.1796875" bestFit="1" customWidth="1"/>
    <col min="5900" max="5900" width="9.1796875" customWidth="1"/>
    <col min="6149" max="6149" width="34.1796875" customWidth="1"/>
    <col min="6150" max="6150" width="10.81640625" customWidth="1"/>
    <col min="6153" max="6153" width="9.453125" bestFit="1" customWidth="1"/>
    <col min="6154" max="6154" width="30.81640625" customWidth="1"/>
    <col min="6155" max="6155" width="9.1796875" bestFit="1" customWidth="1"/>
    <col min="6156" max="6156" width="9.1796875" customWidth="1"/>
    <col min="6405" max="6405" width="34.1796875" customWidth="1"/>
    <col min="6406" max="6406" width="10.81640625" customWidth="1"/>
    <col min="6409" max="6409" width="9.453125" bestFit="1" customWidth="1"/>
    <col min="6410" max="6410" width="30.81640625" customWidth="1"/>
    <col min="6411" max="6411" width="9.1796875" bestFit="1" customWidth="1"/>
    <col min="6412" max="6412" width="9.1796875" customWidth="1"/>
    <col min="6661" max="6661" width="34.1796875" customWidth="1"/>
    <col min="6662" max="6662" width="10.81640625" customWidth="1"/>
    <col min="6665" max="6665" width="9.453125" bestFit="1" customWidth="1"/>
    <col min="6666" max="6666" width="30.81640625" customWidth="1"/>
    <col min="6667" max="6667" width="9.1796875" bestFit="1" customWidth="1"/>
    <col min="6668" max="6668" width="9.1796875" customWidth="1"/>
    <col min="6917" max="6917" width="34.1796875" customWidth="1"/>
    <col min="6918" max="6918" width="10.81640625" customWidth="1"/>
    <col min="6921" max="6921" width="9.453125" bestFit="1" customWidth="1"/>
    <col min="6922" max="6922" width="30.81640625" customWidth="1"/>
    <col min="6923" max="6923" width="9.1796875" bestFit="1" customWidth="1"/>
    <col min="6924" max="6924" width="9.1796875" customWidth="1"/>
    <col min="7173" max="7173" width="34.1796875" customWidth="1"/>
    <col min="7174" max="7174" width="10.81640625" customWidth="1"/>
    <col min="7177" max="7177" width="9.453125" bestFit="1" customWidth="1"/>
    <col min="7178" max="7178" width="30.81640625" customWidth="1"/>
    <col min="7179" max="7179" width="9.1796875" bestFit="1" customWidth="1"/>
    <col min="7180" max="7180" width="9.1796875" customWidth="1"/>
    <col min="7429" max="7429" width="34.1796875" customWidth="1"/>
    <col min="7430" max="7430" width="10.81640625" customWidth="1"/>
    <col min="7433" max="7433" width="9.453125" bestFit="1" customWidth="1"/>
    <col min="7434" max="7434" width="30.81640625" customWidth="1"/>
    <col min="7435" max="7435" width="9.1796875" bestFit="1" customWidth="1"/>
    <col min="7436" max="7436" width="9.1796875" customWidth="1"/>
    <col min="7685" max="7685" width="34.1796875" customWidth="1"/>
    <col min="7686" max="7686" width="10.81640625" customWidth="1"/>
    <col min="7689" max="7689" width="9.453125" bestFit="1" customWidth="1"/>
    <col min="7690" max="7690" width="30.81640625" customWidth="1"/>
    <col min="7691" max="7691" width="9.1796875" bestFit="1" customWidth="1"/>
    <col min="7692" max="7692" width="9.1796875" customWidth="1"/>
    <col min="7941" max="7941" width="34.1796875" customWidth="1"/>
    <col min="7942" max="7942" width="10.81640625" customWidth="1"/>
    <col min="7945" max="7945" width="9.453125" bestFit="1" customWidth="1"/>
    <col min="7946" max="7946" width="30.81640625" customWidth="1"/>
    <col min="7947" max="7947" width="9.1796875" bestFit="1" customWidth="1"/>
    <col min="7948" max="7948" width="9.1796875" customWidth="1"/>
    <col min="8197" max="8197" width="34.1796875" customWidth="1"/>
    <col min="8198" max="8198" width="10.81640625" customWidth="1"/>
    <col min="8201" max="8201" width="9.453125" bestFit="1" customWidth="1"/>
    <col min="8202" max="8202" width="30.81640625" customWidth="1"/>
    <col min="8203" max="8203" width="9.1796875" bestFit="1" customWidth="1"/>
    <col min="8204" max="8204" width="9.1796875" customWidth="1"/>
    <col min="8453" max="8453" width="34.1796875" customWidth="1"/>
    <col min="8454" max="8454" width="10.81640625" customWidth="1"/>
    <col min="8457" max="8457" width="9.453125" bestFit="1" customWidth="1"/>
    <col min="8458" max="8458" width="30.81640625" customWidth="1"/>
    <col min="8459" max="8459" width="9.1796875" bestFit="1" customWidth="1"/>
    <col min="8460" max="8460" width="9.1796875" customWidth="1"/>
    <col min="8709" max="8709" width="34.1796875" customWidth="1"/>
    <col min="8710" max="8710" width="10.81640625" customWidth="1"/>
    <col min="8713" max="8713" width="9.453125" bestFit="1" customWidth="1"/>
    <col min="8714" max="8714" width="30.81640625" customWidth="1"/>
    <col min="8715" max="8715" width="9.1796875" bestFit="1" customWidth="1"/>
    <col min="8716" max="8716" width="9.1796875" customWidth="1"/>
    <col min="8965" max="8965" width="34.1796875" customWidth="1"/>
    <col min="8966" max="8966" width="10.81640625" customWidth="1"/>
    <col min="8969" max="8969" width="9.453125" bestFit="1" customWidth="1"/>
    <col min="8970" max="8970" width="30.81640625" customWidth="1"/>
    <col min="8971" max="8971" width="9.1796875" bestFit="1" customWidth="1"/>
    <col min="8972" max="8972" width="9.1796875" customWidth="1"/>
    <col min="9221" max="9221" width="34.1796875" customWidth="1"/>
    <col min="9222" max="9222" width="10.81640625" customWidth="1"/>
    <col min="9225" max="9225" width="9.453125" bestFit="1" customWidth="1"/>
    <col min="9226" max="9226" width="30.81640625" customWidth="1"/>
    <col min="9227" max="9227" width="9.1796875" bestFit="1" customWidth="1"/>
    <col min="9228" max="9228" width="9.1796875" customWidth="1"/>
    <col min="9477" max="9477" width="34.1796875" customWidth="1"/>
    <col min="9478" max="9478" width="10.81640625" customWidth="1"/>
    <col min="9481" max="9481" width="9.453125" bestFit="1" customWidth="1"/>
    <col min="9482" max="9482" width="30.81640625" customWidth="1"/>
    <col min="9483" max="9483" width="9.1796875" bestFit="1" customWidth="1"/>
    <col min="9484" max="9484" width="9.1796875" customWidth="1"/>
    <col min="9733" max="9733" width="34.1796875" customWidth="1"/>
    <col min="9734" max="9734" width="10.81640625" customWidth="1"/>
    <col min="9737" max="9737" width="9.453125" bestFit="1" customWidth="1"/>
    <col min="9738" max="9738" width="30.81640625" customWidth="1"/>
    <col min="9739" max="9739" width="9.1796875" bestFit="1" customWidth="1"/>
    <col min="9740" max="9740" width="9.1796875" customWidth="1"/>
    <col min="9989" max="9989" width="34.1796875" customWidth="1"/>
    <col min="9990" max="9990" width="10.81640625" customWidth="1"/>
    <col min="9993" max="9993" width="9.453125" bestFit="1" customWidth="1"/>
    <col min="9994" max="9994" width="30.81640625" customWidth="1"/>
    <col min="9995" max="9995" width="9.1796875" bestFit="1" customWidth="1"/>
    <col min="9996" max="9996" width="9.1796875" customWidth="1"/>
    <col min="10245" max="10245" width="34.1796875" customWidth="1"/>
    <col min="10246" max="10246" width="10.81640625" customWidth="1"/>
    <col min="10249" max="10249" width="9.453125" bestFit="1" customWidth="1"/>
    <col min="10250" max="10250" width="30.81640625" customWidth="1"/>
    <col min="10251" max="10251" width="9.1796875" bestFit="1" customWidth="1"/>
    <col min="10252" max="10252" width="9.1796875" customWidth="1"/>
    <col min="10501" max="10501" width="34.1796875" customWidth="1"/>
    <col min="10502" max="10502" width="10.81640625" customWidth="1"/>
    <col min="10505" max="10505" width="9.453125" bestFit="1" customWidth="1"/>
    <col min="10506" max="10506" width="30.81640625" customWidth="1"/>
    <col min="10507" max="10507" width="9.1796875" bestFit="1" customWidth="1"/>
    <col min="10508" max="10508" width="9.1796875" customWidth="1"/>
    <col min="10757" max="10757" width="34.1796875" customWidth="1"/>
    <col min="10758" max="10758" width="10.81640625" customWidth="1"/>
    <col min="10761" max="10761" width="9.453125" bestFit="1" customWidth="1"/>
    <col min="10762" max="10762" width="30.81640625" customWidth="1"/>
    <col min="10763" max="10763" width="9.1796875" bestFit="1" customWidth="1"/>
    <col min="10764" max="10764" width="9.1796875" customWidth="1"/>
    <col min="11013" max="11013" width="34.1796875" customWidth="1"/>
    <col min="11014" max="11014" width="10.81640625" customWidth="1"/>
    <col min="11017" max="11017" width="9.453125" bestFit="1" customWidth="1"/>
    <col min="11018" max="11018" width="30.81640625" customWidth="1"/>
    <col min="11019" max="11019" width="9.1796875" bestFit="1" customWidth="1"/>
    <col min="11020" max="11020" width="9.1796875" customWidth="1"/>
    <col min="11269" max="11269" width="34.1796875" customWidth="1"/>
    <col min="11270" max="11270" width="10.81640625" customWidth="1"/>
    <col min="11273" max="11273" width="9.453125" bestFit="1" customWidth="1"/>
    <col min="11274" max="11274" width="30.81640625" customWidth="1"/>
    <col min="11275" max="11275" width="9.1796875" bestFit="1" customWidth="1"/>
    <col min="11276" max="11276" width="9.1796875" customWidth="1"/>
    <col min="11525" max="11525" width="34.1796875" customWidth="1"/>
    <col min="11526" max="11526" width="10.81640625" customWidth="1"/>
    <col min="11529" max="11529" width="9.453125" bestFit="1" customWidth="1"/>
    <col min="11530" max="11530" width="30.81640625" customWidth="1"/>
    <col min="11531" max="11531" width="9.1796875" bestFit="1" customWidth="1"/>
    <col min="11532" max="11532" width="9.1796875" customWidth="1"/>
    <col min="11781" max="11781" width="34.1796875" customWidth="1"/>
    <col min="11782" max="11782" width="10.81640625" customWidth="1"/>
    <col min="11785" max="11785" width="9.453125" bestFit="1" customWidth="1"/>
    <col min="11786" max="11786" width="30.81640625" customWidth="1"/>
    <col min="11787" max="11787" width="9.1796875" bestFit="1" customWidth="1"/>
    <col min="11788" max="11788" width="9.1796875" customWidth="1"/>
    <col min="12037" max="12037" width="34.1796875" customWidth="1"/>
    <col min="12038" max="12038" width="10.81640625" customWidth="1"/>
    <col min="12041" max="12041" width="9.453125" bestFit="1" customWidth="1"/>
    <col min="12042" max="12042" width="30.81640625" customWidth="1"/>
    <col min="12043" max="12043" width="9.1796875" bestFit="1" customWidth="1"/>
    <col min="12044" max="12044" width="9.1796875" customWidth="1"/>
    <col min="12293" max="12293" width="34.1796875" customWidth="1"/>
    <col min="12294" max="12294" width="10.81640625" customWidth="1"/>
    <col min="12297" max="12297" width="9.453125" bestFit="1" customWidth="1"/>
    <col min="12298" max="12298" width="30.81640625" customWidth="1"/>
    <col min="12299" max="12299" width="9.1796875" bestFit="1" customWidth="1"/>
    <col min="12300" max="12300" width="9.1796875" customWidth="1"/>
    <col min="12549" max="12549" width="34.1796875" customWidth="1"/>
    <col min="12550" max="12550" width="10.81640625" customWidth="1"/>
    <col min="12553" max="12553" width="9.453125" bestFit="1" customWidth="1"/>
    <col min="12554" max="12554" width="30.81640625" customWidth="1"/>
    <col min="12555" max="12555" width="9.1796875" bestFit="1" customWidth="1"/>
    <col min="12556" max="12556" width="9.1796875" customWidth="1"/>
    <col min="12805" max="12805" width="34.1796875" customWidth="1"/>
    <col min="12806" max="12806" width="10.81640625" customWidth="1"/>
    <col min="12809" max="12809" width="9.453125" bestFit="1" customWidth="1"/>
    <col min="12810" max="12810" width="30.81640625" customWidth="1"/>
    <col min="12811" max="12811" width="9.1796875" bestFit="1" customWidth="1"/>
    <col min="12812" max="12812" width="9.1796875" customWidth="1"/>
    <col min="13061" max="13061" width="34.1796875" customWidth="1"/>
    <col min="13062" max="13062" width="10.81640625" customWidth="1"/>
    <col min="13065" max="13065" width="9.453125" bestFit="1" customWidth="1"/>
    <col min="13066" max="13066" width="30.81640625" customWidth="1"/>
    <col min="13067" max="13067" width="9.1796875" bestFit="1" customWidth="1"/>
    <col min="13068" max="13068" width="9.1796875" customWidth="1"/>
    <col min="13317" max="13317" width="34.1796875" customWidth="1"/>
    <col min="13318" max="13318" width="10.81640625" customWidth="1"/>
    <col min="13321" max="13321" width="9.453125" bestFit="1" customWidth="1"/>
    <col min="13322" max="13322" width="30.81640625" customWidth="1"/>
    <col min="13323" max="13323" width="9.1796875" bestFit="1" customWidth="1"/>
    <col min="13324" max="13324" width="9.1796875" customWidth="1"/>
    <col min="13573" max="13573" width="34.1796875" customWidth="1"/>
    <col min="13574" max="13574" width="10.81640625" customWidth="1"/>
    <col min="13577" max="13577" width="9.453125" bestFit="1" customWidth="1"/>
    <col min="13578" max="13578" width="30.81640625" customWidth="1"/>
    <col min="13579" max="13579" width="9.1796875" bestFit="1" customWidth="1"/>
    <col min="13580" max="13580" width="9.1796875" customWidth="1"/>
    <col min="13829" max="13829" width="34.1796875" customWidth="1"/>
    <col min="13830" max="13830" width="10.81640625" customWidth="1"/>
    <col min="13833" max="13833" width="9.453125" bestFit="1" customWidth="1"/>
    <col min="13834" max="13834" width="30.81640625" customWidth="1"/>
    <col min="13835" max="13835" width="9.1796875" bestFit="1" customWidth="1"/>
    <col min="13836" max="13836" width="9.1796875" customWidth="1"/>
    <col min="14085" max="14085" width="34.1796875" customWidth="1"/>
    <col min="14086" max="14086" width="10.81640625" customWidth="1"/>
    <col min="14089" max="14089" width="9.453125" bestFit="1" customWidth="1"/>
    <col min="14090" max="14090" width="30.81640625" customWidth="1"/>
    <col min="14091" max="14091" width="9.1796875" bestFit="1" customWidth="1"/>
    <col min="14092" max="14092" width="9.1796875" customWidth="1"/>
    <col min="14341" max="14341" width="34.1796875" customWidth="1"/>
    <col min="14342" max="14342" width="10.81640625" customWidth="1"/>
    <col min="14345" max="14345" width="9.453125" bestFit="1" customWidth="1"/>
    <col min="14346" max="14346" width="30.81640625" customWidth="1"/>
    <col min="14347" max="14347" width="9.1796875" bestFit="1" customWidth="1"/>
    <col min="14348" max="14348" width="9.1796875" customWidth="1"/>
    <col min="14597" max="14597" width="34.1796875" customWidth="1"/>
    <col min="14598" max="14598" width="10.81640625" customWidth="1"/>
    <col min="14601" max="14601" width="9.453125" bestFit="1" customWidth="1"/>
    <col min="14602" max="14602" width="30.81640625" customWidth="1"/>
    <col min="14603" max="14603" width="9.1796875" bestFit="1" customWidth="1"/>
    <col min="14604" max="14604" width="9.1796875" customWidth="1"/>
    <col min="14853" max="14853" width="34.1796875" customWidth="1"/>
    <col min="14854" max="14854" width="10.81640625" customWidth="1"/>
    <col min="14857" max="14857" width="9.453125" bestFit="1" customWidth="1"/>
    <col min="14858" max="14858" width="30.81640625" customWidth="1"/>
    <col min="14859" max="14859" width="9.1796875" bestFit="1" customWidth="1"/>
    <col min="14860" max="14860" width="9.1796875" customWidth="1"/>
    <col min="15109" max="15109" width="34.1796875" customWidth="1"/>
    <col min="15110" max="15110" width="10.81640625" customWidth="1"/>
    <col min="15113" max="15113" width="9.453125" bestFit="1" customWidth="1"/>
    <col min="15114" max="15114" width="30.81640625" customWidth="1"/>
    <col min="15115" max="15115" width="9.1796875" bestFit="1" customWidth="1"/>
    <col min="15116" max="15116" width="9.1796875" customWidth="1"/>
    <col min="15365" max="15365" width="34.1796875" customWidth="1"/>
    <col min="15366" max="15366" width="10.81640625" customWidth="1"/>
    <col min="15369" max="15369" width="9.453125" bestFit="1" customWidth="1"/>
    <col min="15370" max="15370" width="30.81640625" customWidth="1"/>
    <col min="15371" max="15371" width="9.1796875" bestFit="1" customWidth="1"/>
    <col min="15372" max="15372" width="9.1796875" customWidth="1"/>
    <col min="15621" max="15621" width="34.1796875" customWidth="1"/>
    <col min="15622" max="15622" width="10.81640625" customWidth="1"/>
    <col min="15625" max="15625" width="9.453125" bestFit="1" customWidth="1"/>
    <col min="15626" max="15626" width="30.81640625" customWidth="1"/>
    <col min="15627" max="15627" width="9.1796875" bestFit="1" customWidth="1"/>
    <col min="15628" max="15628" width="9.1796875" customWidth="1"/>
    <col min="15877" max="15877" width="34.1796875" customWidth="1"/>
    <col min="15878" max="15878" width="10.81640625" customWidth="1"/>
    <col min="15881" max="15881" width="9.453125" bestFit="1" customWidth="1"/>
    <col min="15882" max="15882" width="30.81640625" customWidth="1"/>
    <col min="15883" max="15883" width="9.1796875" bestFit="1" customWidth="1"/>
    <col min="15884" max="15884" width="9.1796875" customWidth="1"/>
    <col min="16133" max="16133" width="34.1796875" customWidth="1"/>
    <col min="16134" max="16134" width="10.81640625" customWidth="1"/>
    <col min="16137" max="16137" width="9.453125" bestFit="1" customWidth="1"/>
    <col min="16138" max="16138" width="30.81640625" customWidth="1"/>
    <col min="16139" max="16139" width="9.1796875" bestFit="1" customWidth="1"/>
    <col min="16140" max="16140" width="9.1796875" customWidth="1"/>
  </cols>
  <sheetData>
    <row r="1" spans="1:17" ht="16.5" x14ac:dyDescent="0.35">
      <c r="A1" s="73" t="s">
        <v>0</v>
      </c>
      <c r="B1" s="73"/>
    </row>
    <row r="2" spans="1:17" ht="15.5" x14ac:dyDescent="0.35">
      <c r="A2" s="77" t="s">
        <v>1</v>
      </c>
      <c r="B2" s="77"/>
    </row>
    <row r="3" spans="1:17" ht="13" x14ac:dyDescent="0.3">
      <c r="A3" s="74" t="s">
        <v>26</v>
      </c>
      <c r="B3" s="74"/>
    </row>
    <row r="4" spans="1:17" ht="15.5" x14ac:dyDescent="0.35">
      <c r="A4" s="2"/>
      <c r="B4" s="3"/>
      <c r="D4" s="75" t="s">
        <v>7</v>
      </c>
      <c r="E4" s="75"/>
    </row>
    <row r="5" spans="1:17" ht="15.5" x14ac:dyDescent="0.35">
      <c r="A5" s="75" t="s">
        <v>44</v>
      </c>
      <c r="B5" s="75"/>
      <c r="D5" s="76" t="s">
        <v>28</v>
      </c>
      <c r="E5" s="76"/>
      <c r="H5" s="4" t="s">
        <v>18</v>
      </c>
    </row>
    <row r="6" spans="1:17" ht="15.5" x14ac:dyDescent="0.35">
      <c r="A6" s="21" t="s">
        <v>9</v>
      </c>
      <c r="B6" s="32"/>
      <c r="D6" s="33"/>
      <c r="E6" s="33"/>
      <c r="H6" s="4"/>
    </row>
    <row r="7" spans="1:17" ht="13" x14ac:dyDescent="0.3">
      <c r="A7" t="s">
        <v>2</v>
      </c>
      <c r="B7" s="5">
        <v>97.62</v>
      </c>
      <c r="D7" s="19" t="s">
        <v>8</v>
      </c>
      <c r="E7" s="5"/>
      <c r="H7" s="28">
        <v>44203</v>
      </c>
      <c r="I7" s="7">
        <v>40</v>
      </c>
      <c r="J7" s="10" t="s">
        <v>31</v>
      </c>
      <c r="K7" s="10" t="s">
        <v>3</v>
      </c>
      <c r="P7" s="6"/>
    </row>
    <row r="8" spans="1:17" x14ac:dyDescent="0.25">
      <c r="A8" t="s">
        <v>6</v>
      </c>
      <c r="B8" s="5">
        <v>571.9</v>
      </c>
      <c r="D8" s="10" t="s">
        <v>114</v>
      </c>
      <c r="E8" s="5">
        <v>215</v>
      </c>
      <c r="H8" s="28">
        <v>44204</v>
      </c>
      <c r="I8" s="7">
        <v>20</v>
      </c>
      <c r="J8" s="10" t="s">
        <v>32</v>
      </c>
      <c r="K8" s="10" t="s">
        <v>3</v>
      </c>
      <c r="P8" s="6"/>
      <c r="Q8" s="8"/>
    </row>
    <row r="9" spans="1:17" x14ac:dyDescent="0.25">
      <c r="A9" s="10" t="s">
        <v>25</v>
      </c>
      <c r="B9" s="5">
        <v>35.85</v>
      </c>
      <c r="D9" s="10" t="s">
        <v>115</v>
      </c>
      <c r="E9" s="5"/>
      <c r="H9" s="28">
        <v>44204</v>
      </c>
      <c r="I9" s="7">
        <v>50</v>
      </c>
      <c r="J9" s="10" t="s">
        <v>33</v>
      </c>
      <c r="K9" s="10" t="s">
        <v>3</v>
      </c>
      <c r="P9" s="6"/>
      <c r="Q9" s="8"/>
    </row>
    <row r="10" spans="1:17" ht="13" x14ac:dyDescent="0.3">
      <c r="A10" s="11" t="s">
        <v>11</v>
      </c>
      <c r="B10" s="12">
        <f>SUM(B7:B9)</f>
        <v>705.37</v>
      </c>
      <c r="D10" s="10" t="s">
        <v>132</v>
      </c>
      <c r="E10" s="5"/>
      <c r="H10" s="28">
        <v>44221</v>
      </c>
      <c r="I10" s="7">
        <v>50</v>
      </c>
      <c r="J10" s="10" t="s">
        <v>34</v>
      </c>
      <c r="K10" s="10" t="s">
        <v>3</v>
      </c>
      <c r="P10" s="6"/>
      <c r="Q10" s="9"/>
    </row>
    <row r="11" spans="1:17" x14ac:dyDescent="0.25">
      <c r="B11" s="14"/>
      <c r="D11" s="10" t="s">
        <v>196</v>
      </c>
      <c r="E11" s="5"/>
      <c r="H11" s="28">
        <v>44224</v>
      </c>
      <c r="I11" s="7">
        <v>30</v>
      </c>
      <c r="J11" s="10" t="s">
        <v>35</v>
      </c>
      <c r="K11" s="10" t="s">
        <v>3</v>
      </c>
      <c r="P11" s="6"/>
      <c r="Q11" s="9"/>
    </row>
    <row r="12" spans="1:17" x14ac:dyDescent="0.25">
      <c r="A12" s="21" t="s">
        <v>10</v>
      </c>
      <c r="B12" s="14"/>
      <c r="D12" s="10" t="s">
        <v>102</v>
      </c>
      <c r="E12" s="5"/>
      <c r="H12" s="28">
        <v>44225</v>
      </c>
      <c r="I12" s="7">
        <v>25</v>
      </c>
      <c r="J12" s="10" t="s">
        <v>36</v>
      </c>
      <c r="K12" s="10" t="s">
        <v>3</v>
      </c>
      <c r="P12" s="6"/>
      <c r="Q12" s="9"/>
    </row>
    <row r="13" spans="1:17" x14ac:dyDescent="0.25">
      <c r="A13" s="10" t="s">
        <v>16</v>
      </c>
      <c r="B13" s="14"/>
      <c r="D13" s="10" t="s">
        <v>65</v>
      </c>
      <c r="E13" s="5"/>
      <c r="P13" s="6"/>
      <c r="Q13" s="9"/>
    </row>
    <row r="14" spans="1:17" ht="13" x14ac:dyDescent="0.3">
      <c r="B14" s="5"/>
      <c r="D14" s="11" t="s">
        <v>4</v>
      </c>
      <c r="E14" s="22">
        <f>SUM(E8:E11)</f>
        <v>215</v>
      </c>
      <c r="F14" s="29"/>
      <c r="G14" s="30"/>
      <c r="H14" s="27"/>
      <c r="J14" s="1"/>
      <c r="L14"/>
      <c r="N14" s="6"/>
      <c r="O14" s="9"/>
    </row>
    <row r="15" spans="1:17" ht="15.5" x14ac:dyDescent="0.35">
      <c r="E15" s="5"/>
      <c r="H15" s="4" t="s">
        <v>27</v>
      </c>
      <c r="I15" s="30"/>
      <c r="J15" s="27"/>
      <c r="P15" s="6"/>
      <c r="Q15" s="9"/>
    </row>
    <row r="16" spans="1:17" ht="15.5" x14ac:dyDescent="0.35">
      <c r="D16" s="19" t="s">
        <v>12</v>
      </c>
      <c r="E16" s="19"/>
      <c r="H16" s="4"/>
      <c r="I16" s="30"/>
      <c r="J16" s="27"/>
      <c r="P16" s="6"/>
      <c r="Q16" s="9"/>
    </row>
    <row r="17" spans="2:17" ht="15.5" x14ac:dyDescent="0.35">
      <c r="D17" s="10" t="s">
        <v>13</v>
      </c>
      <c r="E17" s="5">
        <v>8.0399999999999991</v>
      </c>
      <c r="H17" s="4"/>
      <c r="I17" s="30"/>
      <c r="J17" s="27"/>
      <c r="P17" s="6"/>
      <c r="Q17" s="9"/>
    </row>
    <row r="18" spans="2:17" x14ac:dyDescent="0.25">
      <c r="B18" s="92"/>
      <c r="D18" s="10" t="s">
        <v>14</v>
      </c>
      <c r="E18" s="5">
        <v>1.95</v>
      </c>
      <c r="H18" s="29"/>
      <c r="I18" s="30"/>
      <c r="J18" s="27"/>
      <c r="P18" s="6"/>
      <c r="Q18" s="8"/>
    </row>
    <row r="19" spans="2:17" x14ac:dyDescent="0.25">
      <c r="B19" s="40"/>
      <c r="D19" s="10" t="s">
        <v>73</v>
      </c>
      <c r="E19" s="5"/>
      <c r="H19" s="28"/>
      <c r="L19" s="31"/>
      <c r="P19" s="5"/>
      <c r="Q19" s="8"/>
    </row>
    <row r="20" spans="2:17" x14ac:dyDescent="0.25">
      <c r="B20" s="40"/>
      <c r="D20" s="10" t="s">
        <v>210</v>
      </c>
      <c r="E20" s="5"/>
      <c r="H20" s="28"/>
      <c r="L20" s="31"/>
      <c r="P20" s="5"/>
      <c r="Q20" s="8"/>
    </row>
    <row r="21" spans="2:17" x14ac:dyDescent="0.25">
      <c r="D21" s="10" t="s">
        <v>17</v>
      </c>
      <c r="E21" s="5"/>
      <c r="L21" s="31"/>
      <c r="P21" s="5"/>
      <c r="Q21" s="8"/>
    </row>
    <row r="22" spans="2:17" x14ac:dyDescent="0.25">
      <c r="B22" s="40"/>
      <c r="D22" s="10" t="s">
        <v>19</v>
      </c>
      <c r="E22" s="5"/>
      <c r="L22" s="31"/>
      <c r="P22" s="5"/>
      <c r="Q22" s="8"/>
    </row>
    <row r="23" spans="2:17" ht="15.5" x14ac:dyDescent="0.35">
      <c r="D23" s="10" t="s">
        <v>204</v>
      </c>
      <c r="E23" s="5"/>
      <c r="H23" s="4" t="s">
        <v>20</v>
      </c>
      <c r="L23" s="31"/>
      <c r="P23" s="5"/>
      <c r="Q23" s="8"/>
    </row>
    <row r="24" spans="2:17" x14ac:dyDescent="0.25">
      <c r="D24" s="10" t="s">
        <v>203</v>
      </c>
      <c r="E24" s="5"/>
      <c r="H24" s="10"/>
      <c r="I24" s="28"/>
      <c r="J24" s="10"/>
      <c r="K24" s="7"/>
      <c r="L24" s="31"/>
      <c r="P24" s="5"/>
      <c r="Q24" s="8"/>
    </row>
    <row r="25" spans="2:17" x14ac:dyDescent="0.25">
      <c r="D25" s="10" t="s">
        <v>205</v>
      </c>
      <c r="E25" s="5"/>
      <c r="I25" s="28"/>
      <c r="J25" s="10"/>
      <c r="K25" s="7"/>
      <c r="L25" s="15"/>
      <c r="P25" s="6"/>
      <c r="Q25" s="8"/>
    </row>
    <row r="26" spans="2:17" ht="13" x14ac:dyDescent="0.3">
      <c r="D26" s="11" t="s">
        <v>5</v>
      </c>
      <c r="E26" s="12">
        <f>SUM(E17:E25)</f>
        <v>9.9899999999999984</v>
      </c>
      <c r="I26" s="28"/>
      <c r="J26" s="10"/>
      <c r="K26" s="7"/>
      <c r="L26" s="15"/>
      <c r="P26" s="5"/>
      <c r="Q26" s="5"/>
    </row>
    <row r="27" spans="2:17" x14ac:dyDescent="0.25">
      <c r="C27" s="10"/>
      <c r="E27" s="5"/>
      <c r="F27" s="10"/>
      <c r="G27" s="10"/>
      <c r="I27" s="28"/>
      <c r="J27" s="10"/>
      <c r="K27" s="7"/>
      <c r="L27" s="15"/>
      <c r="P27" s="5"/>
      <c r="Q27" s="5"/>
    </row>
    <row r="28" spans="2:17" ht="13" x14ac:dyDescent="0.3">
      <c r="C28" s="10"/>
      <c r="D28" s="11" t="s">
        <v>15</v>
      </c>
      <c r="E28" s="23">
        <f>E14-E26</f>
        <v>205.01</v>
      </c>
      <c r="F28" s="10"/>
      <c r="G28" s="10"/>
      <c r="I28" s="28"/>
      <c r="J28" s="10"/>
      <c r="K28" s="7"/>
      <c r="L28" s="15"/>
      <c r="P28" s="5"/>
      <c r="Q28" s="5"/>
    </row>
    <row r="29" spans="2:17" x14ac:dyDescent="0.25">
      <c r="C29" s="10"/>
      <c r="D29" s="24"/>
      <c r="E29" s="14"/>
      <c r="F29" s="10"/>
      <c r="G29" s="10"/>
      <c r="H29" s="10"/>
      <c r="I29" s="28"/>
      <c r="J29" s="10"/>
      <c r="K29" s="7"/>
      <c r="L29" s="13"/>
      <c r="P29" s="5"/>
      <c r="Q29" s="5"/>
    </row>
    <row r="30" spans="2:17" x14ac:dyDescent="0.25">
      <c r="C30" s="10"/>
      <c r="F30" s="10"/>
      <c r="G30" s="10"/>
      <c r="I30" s="28"/>
      <c r="J30" s="10"/>
      <c r="K30" s="7"/>
      <c r="P30" s="5"/>
      <c r="Q30" s="5"/>
    </row>
    <row r="31" spans="2:17" x14ac:dyDescent="0.25">
      <c r="C31" s="10"/>
      <c r="F31" s="10"/>
      <c r="G31" s="10"/>
      <c r="H31" s="10"/>
      <c r="I31" s="28"/>
      <c r="J31" s="10"/>
      <c r="K31" s="7"/>
      <c r="P31" s="5"/>
      <c r="Q31" s="5"/>
    </row>
    <row r="32" spans="2:17" x14ac:dyDescent="0.25">
      <c r="H32" s="10"/>
      <c r="I32" s="28"/>
      <c r="J32" s="10"/>
      <c r="K32" s="7"/>
      <c r="P32" s="5"/>
      <c r="Q32" s="5"/>
    </row>
    <row r="33" spans="1:17" x14ac:dyDescent="0.25">
      <c r="D33" s="10"/>
      <c r="E33" s="10"/>
      <c r="I33" s="28"/>
      <c r="J33" s="10"/>
      <c r="K33" s="7"/>
      <c r="L33" s="13"/>
      <c r="M33" t="s">
        <v>29</v>
      </c>
      <c r="P33" s="5"/>
      <c r="Q33" s="5"/>
    </row>
    <row r="34" spans="1:17" x14ac:dyDescent="0.25">
      <c r="D34" s="10"/>
      <c r="E34" s="10"/>
      <c r="H34" s="10"/>
      <c r="I34" s="28"/>
      <c r="J34" s="10"/>
      <c r="K34" s="7"/>
      <c r="L34" s="13"/>
      <c r="M34" t="s">
        <v>30</v>
      </c>
      <c r="P34" s="5"/>
      <c r="Q34" s="5"/>
    </row>
    <row r="35" spans="1:17" x14ac:dyDescent="0.25">
      <c r="A35" s="24"/>
      <c r="B35" s="14"/>
      <c r="D35" s="10"/>
      <c r="E35" s="10"/>
      <c r="I35" s="28"/>
      <c r="J35" s="10"/>
      <c r="K35" s="7"/>
      <c r="L35" s="13"/>
      <c r="P35" s="5"/>
      <c r="Q35" s="5"/>
    </row>
    <row r="36" spans="1:17" ht="14" x14ac:dyDescent="0.3">
      <c r="A36" s="25"/>
      <c r="B36" s="26"/>
      <c r="D36" s="10"/>
      <c r="E36" s="10"/>
      <c r="I36" s="28"/>
      <c r="P36" s="5"/>
      <c r="Q36" s="5"/>
    </row>
    <row r="37" spans="1:17" x14ac:dyDescent="0.25">
      <c r="A37" s="27"/>
      <c r="B37" s="14"/>
      <c r="D37" s="10"/>
      <c r="E37" s="10"/>
      <c r="I37" s="28"/>
      <c r="M37" s="10"/>
      <c r="P37" s="5"/>
      <c r="Q37" s="5"/>
    </row>
    <row r="38" spans="1:17" x14ac:dyDescent="0.25">
      <c r="A38" s="27"/>
      <c r="B38" s="27"/>
      <c r="H38" s="10"/>
      <c r="I38" s="28"/>
      <c r="K38" s="7"/>
      <c r="M38" s="10"/>
      <c r="P38" s="5"/>
      <c r="Q38" s="5"/>
    </row>
    <row r="39" spans="1:17" x14ac:dyDescent="0.25">
      <c r="A39" s="27"/>
      <c r="B39" s="27"/>
      <c r="I39" s="28"/>
      <c r="K39" s="7"/>
      <c r="P39" s="5"/>
      <c r="Q39" s="5"/>
    </row>
    <row r="40" spans="1:17" x14ac:dyDescent="0.25">
      <c r="H40" s="10"/>
      <c r="I40" s="28"/>
      <c r="J40" s="10"/>
      <c r="K40" s="7"/>
      <c r="L40" s="13"/>
      <c r="P40" s="5"/>
      <c r="Q40" s="5"/>
    </row>
    <row r="41" spans="1:17" x14ac:dyDescent="0.25">
      <c r="C41" s="15"/>
      <c r="F41" s="15"/>
      <c r="G41" s="15"/>
      <c r="I41" s="28"/>
      <c r="J41" s="10"/>
      <c r="K41" s="7"/>
      <c r="L41" s="13"/>
      <c r="P41" s="5"/>
      <c r="Q41" s="5"/>
    </row>
    <row r="42" spans="1:17" x14ac:dyDescent="0.25">
      <c r="H42" s="10"/>
      <c r="I42" s="28"/>
      <c r="J42" s="10"/>
      <c r="K42" s="7"/>
      <c r="M42" s="10"/>
    </row>
    <row r="43" spans="1:17" x14ac:dyDescent="0.25">
      <c r="I43" s="28"/>
      <c r="J43" s="10"/>
      <c r="K43" s="7"/>
      <c r="M43" s="10"/>
    </row>
    <row r="44" spans="1:17" x14ac:dyDescent="0.25">
      <c r="H44" s="10"/>
      <c r="I44" s="28"/>
      <c r="J44" s="10"/>
      <c r="K44" s="7"/>
    </row>
    <row r="45" spans="1:17" x14ac:dyDescent="0.25">
      <c r="I45" s="28"/>
      <c r="J45" s="10"/>
      <c r="K45" s="7"/>
      <c r="L45" s="13"/>
    </row>
    <row r="46" spans="1:17" x14ac:dyDescent="0.25">
      <c r="H46" s="10"/>
      <c r="I46" s="28"/>
      <c r="J46" s="10"/>
      <c r="K46" s="7"/>
    </row>
    <row r="47" spans="1:17" x14ac:dyDescent="0.25">
      <c r="D47" s="15"/>
      <c r="E47" s="15"/>
      <c r="I47" s="28"/>
      <c r="K47" s="7"/>
    </row>
    <row r="48" spans="1:17" x14ac:dyDescent="0.25">
      <c r="I48" s="28"/>
      <c r="K48" s="7"/>
    </row>
    <row r="49" spans="3:13" x14ac:dyDescent="0.25">
      <c r="I49" s="28"/>
      <c r="K49" s="7"/>
      <c r="M49" s="10"/>
    </row>
    <row r="50" spans="3:13" x14ac:dyDescent="0.25">
      <c r="I50" s="28"/>
    </row>
    <row r="51" spans="3:13" x14ac:dyDescent="0.25">
      <c r="I51" s="28"/>
    </row>
    <row r="52" spans="3:13" x14ac:dyDescent="0.25">
      <c r="I52" s="28"/>
    </row>
    <row r="53" spans="3:13" x14ac:dyDescent="0.25">
      <c r="I53" s="28"/>
    </row>
    <row r="54" spans="3:13" x14ac:dyDescent="0.25">
      <c r="I54" s="28"/>
      <c r="M54" s="10"/>
    </row>
    <row r="55" spans="3:13" x14ac:dyDescent="0.25">
      <c r="I55" s="28"/>
    </row>
    <row r="62" spans="3:13" x14ac:dyDescent="0.25">
      <c r="C62" s="16"/>
      <c r="F62" s="16"/>
      <c r="G62" s="16"/>
    </row>
    <row r="68" spans="4:5" x14ac:dyDescent="0.25">
      <c r="D68" s="16"/>
      <c r="E68" s="16"/>
    </row>
  </sheetData>
  <mergeCells count="6">
    <mergeCell ref="D5:E5"/>
    <mergeCell ref="A1:B1"/>
    <mergeCell ref="A2:B2"/>
    <mergeCell ref="A3:B3"/>
    <mergeCell ref="A5:B5"/>
    <mergeCell ref="D4:E4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BDFCE-4FC6-47B8-9B61-8C0E9E320A6C}">
  <sheetPr>
    <pageSetUpPr fitToPage="1"/>
  </sheetPr>
  <dimension ref="A1:R68"/>
  <sheetViews>
    <sheetView topLeftCell="A7" workbookViewId="0">
      <selection activeCell="D17" sqref="D17:D25"/>
    </sheetView>
  </sheetViews>
  <sheetFormatPr defaultRowHeight="12.5" x14ac:dyDescent="0.25"/>
  <cols>
    <col min="1" max="1" width="39.54296875" customWidth="1"/>
    <col min="2" max="2" width="10.81640625" customWidth="1"/>
    <col min="3" max="3" width="4.54296875" customWidth="1"/>
    <col min="4" max="4" width="54.36328125" bestFit="1" customWidth="1"/>
    <col min="5" max="8" width="17.1796875" customWidth="1"/>
    <col min="9" max="9" width="14.7265625" customWidth="1"/>
    <col min="10" max="10" width="11.81640625" bestFit="1" customWidth="1"/>
    <col min="11" max="11" width="21.453125" customWidth="1"/>
    <col min="12" max="12" width="7.7265625" customWidth="1"/>
    <col min="13" max="13" width="27" style="1" bestFit="1" customWidth="1"/>
    <col min="14" max="14" width="21.54296875" bestFit="1" customWidth="1"/>
    <col min="262" max="262" width="34.1796875" customWidth="1"/>
    <col min="263" max="263" width="10.81640625" customWidth="1"/>
    <col min="266" max="266" width="9.453125" bestFit="1" customWidth="1"/>
    <col min="267" max="267" width="30.81640625" customWidth="1"/>
    <col min="268" max="268" width="9.1796875" bestFit="1" customWidth="1"/>
    <col min="269" max="269" width="9.1796875" customWidth="1"/>
    <col min="518" max="518" width="34.1796875" customWidth="1"/>
    <col min="519" max="519" width="10.81640625" customWidth="1"/>
    <col min="522" max="522" width="9.453125" bestFit="1" customWidth="1"/>
    <col min="523" max="523" width="30.81640625" customWidth="1"/>
    <col min="524" max="524" width="9.1796875" bestFit="1" customWidth="1"/>
    <col min="525" max="525" width="9.1796875" customWidth="1"/>
    <col min="774" max="774" width="34.1796875" customWidth="1"/>
    <col min="775" max="775" width="10.81640625" customWidth="1"/>
    <col min="778" max="778" width="9.453125" bestFit="1" customWidth="1"/>
    <col min="779" max="779" width="30.81640625" customWidth="1"/>
    <col min="780" max="780" width="9.1796875" bestFit="1" customWidth="1"/>
    <col min="781" max="781" width="9.1796875" customWidth="1"/>
    <col min="1030" max="1030" width="34.1796875" customWidth="1"/>
    <col min="1031" max="1031" width="10.81640625" customWidth="1"/>
    <col min="1034" max="1034" width="9.453125" bestFit="1" customWidth="1"/>
    <col min="1035" max="1035" width="30.81640625" customWidth="1"/>
    <col min="1036" max="1036" width="9.1796875" bestFit="1" customWidth="1"/>
    <col min="1037" max="1037" width="9.1796875" customWidth="1"/>
    <col min="1286" max="1286" width="34.1796875" customWidth="1"/>
    <col min="1287" max="1287" width="10.81640625" customWidth="1"/>
    <col min="1290" max="1290" width="9.453125" bestFit="1" customWidth="1"/>
    <col min="1291" max="1291" width="30.81640625" customWidth="1"/>
    <col min="1292" max="1292" width="9.1796875" bestFit="1" customWidth="1"/>
    <col min="1293" max="1293" width="9.1796875" customWidth="1"/>
    <col min="1542" max="1542" width="34.1796875" customWidth="1"/>
    <col min="1543" max="1543" width="10.81640625" customWidth="1"/>
    <col min="1546" max="1546" width="9.453125" bestFit="1" customWidth="1"/>
    <col min="1547" max="1547" width="30.81640625" customWidth="1"/>
    <col min="1548" max="1548" width="9.1796875" bestFit="1" customWidth="1"/>
    <col min="1549" max="1549" width="9.1796875" customWidth="1"/>
    <col min="1798" max="1798" width="34.1796875" customWidth="1"/>
    <col min="1799" max="1799" width="10.81640625" customWidth="1"/>
    <col min="1802" max="1802" width="9.453125" bestFit="1" customWidth="1"/>
    <col min="1803" max="1803" width="30.81640625" customWidth="1"/>
    <col min="1804" max="1804" width="9.1796875" bestFit="1" customWidth="1"/>
    <col min="1805" max="1805" width="9.1796875" customWidth="1"/>
    <col min="2054" max="2054" width="34.1796875" customWidth="1"/>
    <col min="2055" max="2055" width="10.81640625" customWidth="1"/>
    <col min="2058" max="2058" width="9.453125" bestFit="1" customWidth="1"/>
    <col min="2059" max="2059" width="30.81640625" customWidth="1"/>
    <col min="2060" max="2060" width="9.1796875" bestFit="1" customWidth="1"/>
    <col min="2061" max="2061" width="9.1796875" customWidth="1"/>
    <col min="2310" max="2310" width="34.1796875" customWidth="1"/>
    <col min="2311" max="2311" width="10.81640625" customWidth="1"/>
    <col min="2314" max="2314" width="9.453125" bestFit="1" customWidth="1"/>
    <col min="2315" max="2315" width="30.81640625" customWidth="1"/>
    <col min="2316" max="2316" width="9.1796875" bestFit="1" customWidth="1"/>
    <col min="2317" max="2317" width="9.1796875" customWidth="1"/>
    <col min="2566" max="2566" width="34.1796875" customWidth="1"/>
    <col min="2567" max="2567" width="10.81640625" customWidth="1"/>
    <col min="2570" max="2570" width="9.453125" bestFit="1" customWidth="1"/>
    <col min="2571" max="2571" width="30.81640625" customWidth="1"/>
    <col min="2572" max="2572" width="9.1796875" bestFit="1" customWidth="1"/>
    <col min="2573" max="2573" width="9.1796875" customWidth="1"/>
    <col min="2822" max="2822" width="34.1796875" customWidth="1"/>
    <col min="2823" max="2823" width="10.81640625" customWidth="1"/>
    <col min="2826" max="2826" width="9.453125" bestFit="1" customWidth="1"/>
    <col min="2827" max="2827" width="30.81640625" customWidth="1"/>
    <col min="2828" max="2828" width="9.1796875" bestFit="1" customWidth="1"/>
    <col min="2829" max="2829" width="9.1796875" customWidth="1"/>
    <col min="3078" max="3078" width="34.1796875" customWidth="1"/>
    <col min="3079" max="3079" width="10.81640625" customWidth="1"/>
    <col min="3082" max="3082" width="9.453125" bestFit="1" customWidth="1"/>
    <col min="3083" max="3083" width="30.81640625" customWidth="1"/>
    <col min="3084" max="3084" width="9.1796875" bestFit="1" customWidth="1"/>
    <col min="3085" max="3085" width="9.1796875" customWidth="1"/>
    <col min="3334" max="3334" width="34.1796875" customWidth="1"/>
    <col min="3335" max="3335" width="10.81640625" customWidth="1"/>
    <col min="3338" max="3338" width="9.453125" bestFit="1" customWidth="1"/>
    <col min="3339" max="3339" width="30.81640625" customWidth="1"/>
    <col min="3340" max="3340" width="9.1796875" bestFit="1" customWidth="1"/>
    <col min="3341" max="3341" width="9.1796875" customWidth="1"/>
    <col min="3590" max="3590" width="34.1796875" customWidth="1"/>
    <col min="3591" max="3591" width="10.81640625" customWidth="1"/>
    <col min="3594" max="3594" width="9.453125" bestFit="1" customWidth="1"/>
    <col min="3595" max="3595" width="30.81640625" customWidth="1"/>
    <col min="3596" max="3596" width="9.1796875" bestFit="1" customWidth="1"/>
    <col min="3597" max="3597" width="9.1796875" customWidth="1"/>
    <col min="3846" max="3846" width="34.1796875" customWidth="1"/>
    <col min="3847" max="3847" width="10.81640625" customWidth="1"/>
    <col min="3850" max="3850" width="9.453125" bestFit="1" customWidth="1"/>
    <col min="3851" max="3851" width="30.81640625" customWidth="1"/>
    <col min="3852" max="3852" width="9.1796875" bestFit="1" customWidth="1"/>
    <col min="3853" max="3853" width="9.1796875" customWidth="1"/>
    <col min="4102" max="4102" width="34.1796875" customWidth="1"/>
    <col min="4103" max="4103" width="10.81640625" customWidth="1"/>
    <col min="4106" max="4106" width="9.453125" bestFit="1" customWidth="1"/>
    <col min="4107" max="4107" width="30.81640625" customWidth="1"/>
    <col min="4108" max="4108" width="9.1796875" bestFit="1" customWidth="1"/>
    <col min="4109" max="4109" width="9.1796875" customWidth="1"/>
    <col min="4358" max="4358" width="34.1796875" customWidth="1"/>
    <col min="4359" max="4359" width="10.81640625" customWidth="1"/>
    <col min="4362" max="4362" width="9.453125" bestFit="1" customWidth="1"/>
    <col min="4363" max="4363" width="30.81640625" customWidth="1"/>
    <col min="4364" max="4364" width="9.1796875" bestFit="1" customWidth="1"/>
    <col min="4365" max="4365" width="9.1796875" customWidth="1"/>
    <col min="4614" max="4614" width="34.1796875" customWidth="1"/>
    <col min="4615" max="4615" width="10.81640625" customWidth="1"/>
    <col min="4618" max="4618" width="9.453125" bestFit="1" customWidth="1"/>
    <col min="4619" max="4619" width="30.81640625" customWidth="1"/>
    <col min="4620" max="4620" width="9.1796875" bestFit="1" customWidth="1"/>
    <col min="4621" max="4621" width="9.1796875" customWidth="1"/>
    <col min="4870" max="4870" width="34.1796875" customWidth="1"/>
    <col min="4871" max="4871" width="10.81640625" customWidth="1"/>
    <col min="4874" max="4874" width="9.453125" bestFit="1" customWidth="1"/>
    <col min="4875" max="4875" width="30.81640625" customWidth="1"/>
    <col min="4876" max="4876" width="9.1796875" bestFit="1" customWidth="1"/>
    <col min="4877" max="4877" width="9.1796875" customWidth="1"/>
    <col min="5126" max="5126" width="34.1796875" customWidth="1"/>
    <col min="5127" max="5127" width="10.81640625" customWidth="1"/>
    <col min="5130" max="5130" width="9.453125" bestFit="1" customWidth="1"/>
    <col min="5131" max="5131" width="30.81640625" customWidth="1"/>
    <col min="5132" max="5132" width="9.1796875" bestFit="1" customWidth="1"/>
    <col min="5133" max="5133" width="9.1796875" customWidth="1"/>
    <col min="5382" max="5382" width="34.1796875" customWidth="1"/>
    <col min="5383" max="5383" width="10.81640625" customWidth="1"/>
    <col min="5386" max="5386" width="9.453125" bestFit="1" customWidth="1"/>
    <col min="5387" max="5387" width="30.81640625" customWidth="1"/>
    <col min="5388" max="5388" width="9.1796875" bestFit="1" customWidth="1"/>
    <col min="5389" max="5389" width="9.1796875" customWidth="1"/>
    <col min="5638" max="5638" width="34.1796875" customWidth="1"/>
    <col min="5639" max="5639" width="10.81640625" customWidth="1"/>
    <col min="5642" max="5642" width="9.453125" bestFit="1" customWidth="1"/>
    <col min="5643" max="5643" width="30.81640625" customWidth="1"/>
    <col min="5644" max="5644" width="9.1796875" bestFit="1" customWidth="1"/>
    <col min="5645" max="5645" width="9.1796875" customWidth="1"/>
    <col min="5894" max="5894" width="34.1796875" customWidth="1"/>
    <col min="5895" max="5895" width="10.81640625" customWidth="1"/>
    <col min="5898" max="5898" width="9.453125" bestFit="1" customWidth="1"/>
    <col min="5899" max="5899" width="30.81640625" customWidth="1"/>
    <col min="5900" max="5900" width="9.1796875" bestFit="1" customWidth="1"/>
    <col min="5901" max="5901" width="9.1796875" customWidth="1"/>
    <col min="6150" max="6150" width="34.1796875" customWidth="1"/>
    <col min="6151" max="6151" width="10.81640625" customWidth="1"/>
    <col min="6154" max="6154" width="9.453125" bestFit="1" customWidth="1"/>
    <col min="6155" max="6155" width="30.81640625" customWidth="1"/>
    <col min="6156" max="6156" width="9.1796875" bestFit="1" customWidth="1"/>
    <col min="6157" max="6157" width="9.1796875" customWidth="1"/>
    <col min="6406" max="6406" width="34.1796875" customWidth="1"/>
    <col min="6407" max="6407" width="10.81640625" customWidth="1"/>
    <col min="6410" max="6410" width="9.453125" bestFit="1" customWidth="1"/>
    <col min="6411" max="6411" width="30.81640625" customWidth="1"/>
    <col min="6412" max="6412" width="9.1796875" bestFit="1" customWidth="1"/>
    <col min="6413" max="6413" width="9.1796875" customWidth="1"/>
    <col min="6662" max="6662" width="34.1796875" customWidth="1"/>
    <col min="6663" max="6663" width="10.81640625" customWidth="1"/>
    <col min="6666" max="6666" width="9.453125" bestFit="1" customWidth="1"/>
    <col min="6667" max="6667" width="30.81640625" customWidth="1"/>
    <col min="6668" max="6668" width="9.1796875" bestFit="1" customWidth="1"/>
    <col min="6669" max="6669" width="9.1796875" customWidth="1"/>
    <col min="6918" max="6918" width="34.1796875" customWidth="1"/>
    <col min="6919" max="6919" width="10.81640625" customWidth="1"/>
    <col min="6922" max="6922" width="9.453125" bestFit="1" customWidth="1"/>
    <col min="6923" max="6923" width="30.81640625" customWidth="1"/>
    <col min="6924" max="6924" width="9.1796875" bestFit="1" customWidth="1"/>
    <col min="6925" max="6925" width="9.1796875" customWidth="1"/>
    <col min="7174" max="7174" width="34.1796875" customWidth="1"/>
    <col min="7175" max="7175" width="10.81640625" customWidth="1"/>
    <col min="7178" max="7178" width="9.453125" bestFit="1" customWidth="1"/>
    <col min="7179" max="7179" width="30.81640625" customWidth="1"/>
    <col min="7180" max="7180" width="9.1796875" bestFit="1" customWidth="1"/>
    <col min="7181" max="7181" width="9.1796875" customWidth="1"/>
    <col min="7430" max="7430" width="34.1796875" customWidth="1"/>
    <col min="7431" max="7431" width="10.81640625" customWidth="1"/>
    <col min="7434" max="7434" width="9.453125" bestFit="1" customWidth="1"/>
    <col min="7435" max="7435" width="30.81640625" customWidth="1"/>
    <col min="7436" max="7436" width="9.1796875" bestFit="1" customWidth="1"/>
    <col min="7437" max="7437" width="9.1796875" customWidth="1"/>
    <col min="7686" max="7686" width="34.1796875" customWidth="1"/>
    <col min="7687" max="7687" width="10.81640625" customWidth="1"/>
    <col min="7690" max="7690" width="9.453125" bestFit="1" customWidth="1"/>
    <col min="7691" max="7691" width="30.81640625" customWidth="1"/>
    <col min="7692" max="7692" width="9.1796875" bestFit="1" customWidth="1"/>
    <col min="7693" max="7693" width="9.1796875" customWidth="1"/>
    <col min="7942" max="7942" width="34.1796875" customWidth="1"/>
    <col min="7943" max="7943" width="10.81640625" customWidth="1"/>
    <col min="7946" max="7946" width="9.453125" bestFit="1" customWidth="1"/>
    <col min="7947" max="7947" width="30.81640625" customWidth="1"/>
    <col min="7948" max="7948" width="9.1796875" bestFit="1" customWidth="1"/>
    <col min="7949" max="7949" width="9.1796875" customWidth="1"/>
    <col min="8198" max="8198" width="34.1796875" customWidth="1"/>
    <col min="8199" max="8199" width="10.81640625" customWidth="1"/>
    <col min="8202" max="8202" width="9.453125" bestFit="1" customWidth="1"/>
    <col min="8203" max="8203" width="30.81640625" customWidth="1"/>
    <col min="8204" max="8204" width="9.1796875" bestFit="1" customWidth="1"/>
    <col min="8205" max="8205" width="9.1796875" customWidth="1"/>
    <col min="8454" max="8454" width="34.1796875" customWidth="1"/>
    <col min="8455" max="8455" width="10.81640625" customWidth="1"/>
    <col min="8458" max="8458" width="9.453125" bestFit="1" customWidth="1"/>
    <col min="8459" max="8459" width="30.81640625" customWidth="1"/>
    <col min="8460" max="8460" width="9.1796875" bestFit="1" customWidth="1"/>
    <col min="8461" max="8461" width="9.1796875" customWidth="1"/>
    <col min="8710" max="8710" width="34.1796875" customWidth="1"/>
    <col min="8711" max="8711" width="10.81640625" customWidth="1"/>
    <col min="8714" max="8714" width="9.453125" bestFit="1" customWidth="1"/>
    <col min="8715" max="8715" width="30.81640625" customWidth="1"/>
    <col min="8716" max="8716" width="9.1796875" bestFit="1" customWidth="1"/>
    <col min="8717" max="8717" width="9.1796875" customWidth="1"/>
    <col min="8966" max="8966" width="34.1796875" customWidth="1"/>
    <col min="8967" max="8967" width="10.81640625" customWidth="1"/>
    <col min="8970" max="8970" width="9.453125" bestFit="1" customWidth="1"/>
    <col min="8971" max="8971" width="30.81640625" customWidth="1"/>
    <col min="8972" max="8972" width="9.1796875" bestFit="1" customWidth="1"/>
    <col min="8973" max="8973" width="9.1796875" customWidth="1"/>
    <col min="9222" max="9222" width="34.1796875" customWidth="1"/>
    <col min="9223" max="9223" width="10.81640625" customWidth="1"/>
    <col min="9226" max="9226" width="9.453125" bestFit="1" customWidth="1"/>
    <col min="9227" max="9227" width="30.81640625" customWidth="1"/>
    <col min="9228" max="9228" width="9.1796875" bestFit="1" customWidth="1"/>
    <col min="9229" max="9229" width="9.1796875" customWidth="1"/>
    <col min="9478" max="9478" width="34.1796875" customWidth="1"/>
    <col min="9479" max="9479" width="10.81640625" customWidth="1"/>
    <col min="9482" max="9482" width="9.453125" bestFit="1" customWidth="1"/>
    <col min="9483" max="9483" width="30.81640625" customWidth="1"/>
    <col min="9484" max="9484" width="9.1796875" bestFit="1" customWidth="1"/>
    <col min="9485" max="9485" width="9.1796875" customWidth="1"/>
    <col min="9734" max="9734" width="34.1796875" customWidth="1"/>
    <col min="9735" max="9735" width="10.81640625" customWidth="1"/>
    <col min="9738" max="9738" width="9.453125" bestFit="1" customWidth="1"/>
    <col min="9739" max="9739" width="30.81640625" customWidth="1"/>
    <col min="9740" max="9740" width="9.1796875" bestFit="1" customWidth="1"/>
    <col min="9741" max="9741" width="9.1796875" customWidth="1"/>
    <col min="9990" max="9990" width="34.1796875" customWidth="1"/>
    <col min="9991" max="9991" width="10.81640625" customWidth="1"/>
    <col min="9994" max="9994" width="9.453125" bestFit="1" customWidth="1"/>
    <col min="9995" max="9995" width="30.81640625" customWidth="1"/>
    <col min="9996" max="9996" width="9.1796875" bestFit="1" customWidth="1"/>
    <col min="9997" max="9997" width="9.1796875" customWidth="1"/>
    <col min="10246" max="10246" width="34.1796875" customWidth="1"/>
    <col min="10247" max="10247" width="10.81640625" customWidth="1"/>
    <col min="10250" max="10250" width="9.453125" bestFit="1" customWidth="1"/>
    <col min="10251" max="10251" width="30.81640625" customWidth="1"/>
    <col min="10252" max="10252" width="9.1796875" bestFit="1" customWidth="1"/>
    <col min="10253" max="10253" width="9.1796875" customWidth="1"/>
    <col min="10502" max="10502" width="34.1796875" customWidth="1"/>
    <col min="10503" max="10503" width="10.81640625" customWidth="1"/>
    <col min="10506" max="10506" width="9.453125" bestFit="1" customWidth="1"/>
    <col min="10507" max="10507" width="30.81640625" customWidth="1"/>
    <col min="10508" max="10508" width="9.1796875" bestFit="1" customWidth="1"/>
    <col min="10509" max="10509" width="9.1796875" customWidth="1"/>
    <col min="10758" max="10758" width="34.1796875" customWidth="1"/>
    <col min="10759" max="10759" width="10.81640625" customWidth="1"/>
    <col min="10762" max="10762" width="9.453125" bestFit="1" customWidth="1"/>
    <col min="10763" max="10763" width="30.81640625" customWidth="1"/>
    <col min="10764" max="10764" width="9.1796875" bestFit="1" customWidth="1"/>
    <col min="10765" max="10765" width="9.1796875" customWidth="1"/>
    <col min="11014" max="11014" width="34.1796875" customWidth="1"/>
    <col min="11015" max="11015" width="10.81640625" customWidth="1"/>
    <col min="11018" max="11018" width="9.453125" bestFit="1" customWidth="1"/>
    <col min="11019" max="11019" width="30.81640625" customWidth="1"/>
    <col min="11020" max="11020" width="9.1796875" bestFit="1" customWidth="1"/>
    <col min="11021" max="11021" width="9.1796875" customWidth="1"/>
    <col min="11270" max="11270" width="34.1796875" customWidth="1"/>
    <col min="11271" max="11271" width="10.81640625" customWidth="1"/>
    <col min="11274" max="11274" width="9.453125" bestFit="1" customWidth="1"/>
    <col min="11275" max="11275" width="30.81640625" customWidth="1"/>
    <col min="11276" max="11276" width="9.1796875" bestFit="1" customWidth="1"/>
    <col min="11277" max="11277" width="9.1796875" customWidth="1"/>
    <col min="11526" max="11526" width="34.1796875" customWidth="1"/>
    <col min="11527" max="11527" width="10.81640625" customWidth="1"/>
    <col min="11530" max="11530" width="9.453125" bestFit="1" customWidth="1"/>
    <col min="11531" max="11531" width="30.81640625" customWidth="1"/>
    <col min="11532" max="11532" width="9.1796875" bestFit="1" customWidth="1"/>
    <col min="11533" max="11533" width="9.1796875" customWidth="1"/>
    <col min="11782" max="11782" width="34.1796875" customWidth="1"/>
    <col min="11783" max="11783" width="10.81640625" customWidth="1"/>
    <col min="11786" max="11786" width="9.453125" bestFit="1" customWidth="1"/>
    <col min="11787" max="11787" width="30.81640625" customWidth="1"/>
    <col min="11788" max="11788" width="9.1796875" bestFit="1" customWidth="1"/>
    <col min="11789" max="11789" width="9.1796875" customWidth="1"/>
    <col min="12038" max="12038" width="34.1796875" customWidth="1"/>
    <col min="12039" max="12039" width="10.81640625" customWidth="1"/>
    <col min="12042" max="12042" width="9.453125" bestFit="1" customWidth="1"/>
    <col min="12043" max="12043" width="30.81640625" customWidth="1"/>
    <col min="12044" max="12044" width="9.1796875" bestFit="1" customWidth="1"/>
    <col min="12045" max="12045" width="9.1796875" customWidth="1"/>
    <col min="12294" max="12294" width="34.1796875" customWidth="1"/>
    <col min="12295" max="12295" width="10.81640625" customWidth="1"/>
    <col min="12298" max="12298" width="9.453125" bestFit="1" customWidth="1"/>
    <col min="12299" max="12299" width="30.81640625" customWidth="1"/>
    <col min="12300" max="12300" width="9.1796875" bestFit="1" customWidth="1"/>
    <col min="12301" max="12301" width="9.1796875" customWidth="1"/>
    <col min="12550" max="12550" width="34.1796875" customWidth="1"/>
    <col min="12551" max="12551" width="10.81640625" customWidth="1"/>
    <col min="12554" max="12554" width="9.453125" bestFit="1" customWidth="1"/>
    <col min="12555" max="12555" width="30.81640625" customWidth="1"/>
    <col min="12556" max="12556" width="9.1796875" bestFit="1" customWidth="1"/>
    <col min="12557" max="12557" width="9.1796875" customWidth="1"/>
    <col min="12806" max="12806" width="34.1796875" customWidth="1"/>
    <col min="12807" max="12807" width="10.81640625" customWidth="1"/>
    <col min="12810" max="12810" width="9.453125" bestFit="1" customWidth="1"/>
    <col min="12811" max="12811" width="30.81640625" customWidth="1"/>
    <col min="12812" max="12812" width="9.1796875" bestFit="1" customWidth="1"/>
    <col min="12813" max="12813" width="9.1796875" customWidth="1"/>
    <col min="13062" max="13062" width="34.1796875" customWidth="1"/>
    <col min="13063" max="13063" width="10.81640625" customWidth="1"/>
    <col min="13066" max="13066" width="9.453125" bestFit="1" customWidth="1"/>
    <col min="13067" max="13067" width="30.81640625" customWidth="1"/>
    <col min="13068" max="13068" width="9.1796875" bestFit="1" customWidth="1"/>
    <col min="13069" max="13069" width="9.1796875" customWidth="1"/>
    <col min="13318" max="13318" width="34.1796875" customWidth="1"/>
    <col min="13319" max="13319" width="10.81640625" customWidth="1"/>
    <col min="13322" max="13322" width="9.453125" bestFit="1" customWidth="1"/>
    <col min="13323" max="13323" width="30.81640625" customWidth="1"/>
    <col min="13324" max="13324" width="9.1796875" bestFit="1" customWidth="1"/>
    <col min="13325" max="13325" width="9.1796875" customWidth="1"/>
    <col min="13574" max="13574" width="34.1796875" customWidth="1"/>
    <col min="13575" max="13575" width="10.81640625" customWidth="1"/>
    <col min="13578" max="13578" width="9.453125" bestFit="1" customWidth="1"/>
    <col min="13579" max="13579" width="30.81640625" customWidth="1"/>
    <col min="13580" max="13580" width="9.1796875" bestFit="1" customWidth="1"/>
    <col min="13581" max="13581" width="9.1796875" customWidth="1"/>
    <col min="13830" max="13830" width="34.1796875" customWidth="1"/>
    <col min="13831" max="13831" width="10.81640625" customWidth="1"/>
    <col min="13834" max="13834" width="9.453125" bestFit="1" customWidth="1"/>
    <col min="13835" max="13835" width="30.81640625" customWidth="1"/>
    <col min="13836" max="13836" width="9.1796875" bestFit="1" customWidth="1"/>
    <col min="13837" max="13837" width="9.1796875" customWidth="1"/>
    <col min="14086" max="14086" width="34.1796875" customWidth="1"/>
    <col min="14087" max="14087" width="10.81640625" customWidth="1"/>
    <col min="14090" max="14090" width="9.453125" bestFit="1" customWidth="1"/>
    <col min="14091" max="14091" width="30.81640625" customWidth="1"/>
    <col min="14092" max="14092" width="9.1796875" bestFit="1" customWidth="1"/>
    <col min="14093" max="14093" width="9.1796875" customWidth="1"/>
    <col min="14342" max="14342" width="34.1796875" customWidth="1"/>
    <col min="14343" max="14343" width="10.81640625" customWidth="1"/>
    <col min="14346" max="14346" width="9.453125" bestFit="1" customWidth="1"/>
    <col min="14347" max="14347" width="30.81640625" customWidth="1"/>
    <col min="14348" max="14348" width="9.1796875" bestFit="1" customWidth="1"/>
    <col min="14349" max="14349" width="9.1796875" customWidth="1"/>
    <col min="14598" max="14598" width="34.1796875" customWidth="1"/>
    <col min="14599" max="14599" width="10.81640625" customWidth="1"/>
    <col min="14602" max="14602" width="9.453125" bestFit="1" customWidth="1"/>
    <col min="14603" max="14603" width="30.81640625" customWidth="1"/>
    <col min="14604" max="14604" width="9.1796875" bestFit="1" customWidth="1"/>
    <col min="14605" max="14605" width="9.1796875" customWidth="1"/>
    <col min="14854" max="14854" width="34.1796875" customWidth="1"/>
    <col min="14855" max="14855" width="10.81640625" customWidth="1"/>
    <col min="14858" max="14858" width="9.453125" bestFit="1" customWidth="1"/>
    <col min="14859" max="14859" width="30.81640625" customWidth="1"/>
    <col min="14860" max="14860" width="9.1796875" bestFit="1" customWidth="1"/>
    <col min="14861" max="14861" width="9.1796875" customWidth="1"/>
    <col min="15110" max="15110" width="34.1796875" customWidth="1"/>
    <col min="15111" max="15111" width="10.81640625" customWidth="1"/>
    <col min="15114" max="15114" width="9.453125" bestFit="1" customWidth="1"/>
    <col min="15115" max="15115" width="30.81640625" customWidth="1"/>
    <col min="15116" max="15116" width="9.1796875" bestFit="1" customWidth="1"/>
    <col min="15117" max="15117" width="9.1796875" customWidth="1"/>
    <col min="15366" max="15366" width="34.1796875" customWidth="1"/>
    <col min="15367" max="15367" width="10.81640625" customWidth="1"/>
    <col min="15370" max="15370" width="9.453125" bestFit="1" customWidth="1"/>
    <col min="15371" max="15371" width="30.81640625" customWidth="1"/>
    <col min="15372" max="15372" width="9.1796875" bestFit="1" customWidth="1"/>
    <col min="15373" max="15373" width="9.1796875" customWidth="1"/>
    <col min="15622" max="15622" width="34.1796875" customWidth="1"/>
    <col min="15623" max="15623" width="10.81640625" customWidth="1"/>
    <col min="15626" max="15626" width="9.453125" bestFit="1" customWidth="1"/>
    <col min="15627" max="15627" width="30.81640625" customWidth="1"/>
    <col min="15628" max="15628" width="9.1796875" bestFit="1" customWidth="1"/>
    <col min="15629" max="15629" width="9.1796875" customWidth="1"/>
    <col min="15878" max="15878" width="34.1796875" customWidth="1"/>
    <col min="15879" max="15879" width="10.81640625" customWidth="1"/>
    <col min="15882" max="15882" width="9.453125" bestFit="1" customWidth="1"/>
    <col min="15883" max="15883" width="30.81640625" customWidth="1"/>
    <col min="15884" max="15884" width="9.1796875" bestFit="1" customWidth="1"/>
    <col min="15885" max="15885" width="9.1796875" customWidth="1"/>
    <col min="16134" max="16134" width="34.1796875" customWidth="1"/>
    <col min="16135" max="16135" width="10.81640625" customWidth="1"/>
    <col min="16138" max="16138" width="9.453125" bestFit="1" customWidth="1"/>
    <col min="16139" max="16139" width="30.81640625" customWidth="1"/>
    <col min="16140" max="16140" width="9.1796875" bestFit="1" customWidth="1"/>
    <col min="16141" max="16141" width="9.1796875" customWidth="1"/>
  </cols>
  <sheetData>
    <row r="1" spans="1:18" ht="16.5" x14ac:dyDescent="0.35">
      <c r="A1" s="73" t="s">
        <v>0</v>
      </c>
      <c r="B1" s="73"/>
    </row>
    <row r="2" spans="1:18" ht="15.5" x14ac:dyDescent="0.35">
      <c r="A2" s="77" t="s">
        <v>46</v>
      </c>
      <c r="B2" s="77"/>
    </row>
    <row r="3" spans="1:18" ht="13" x14ac:dyDescent="0.3">
      <c r="A3" s="78" t="s">
        <v>47</v>
      </c>
      <c r="B3" s="74"/>
    </row>
    <row r="4" spans="1:18" ht="15.5" x14ac:dyDescent="0.35">
      <c r="A4" s="2"/>
      <c r="B4" s="3"/>
      <c r="D4" s="75" t="s">
        <v>7</v>
      </c>
      <c r="E4" s="75"/>
    </row>
    <row r="5" spans="1:18" ht="15.5" x14ac:dyDescent="0.35">
      <c r="A5" s="75" t="s">
        <v>45</v>
      </c>
      <c r="B5" s="75"/>
      <c r="D5" s="76" t="s">
        <v>48</v>
      </c>
      <c r="E5" s="76"/>
      <c r="I5" s="4" t="s">
        <v>49</v>
      </c>
    </row>
    <row r="6" spans="1:18" ht="15.5" x14ac:dyDescent="0.35">
      <c r="A6" s="21" t="s">
        <v>9</v>
      </c>
      <c r="B6" s="35"/>
      <c r="D6" s="34"/>
      <c r="E6" s="34"/>
      <c r="I6" s="4"/>
    </row>
    <row r="7" spans="1:18" ht="13" x14ac:dyDescent="0.3">
      <c r="A7" t="s">
        <v>2</v>
      </c>
      <c r="B7" s="5">
        <v>95.67</v>
      </c>
      <c r="D7" s="19" t="s">
        <v>8</v>
      </c>
      <c r="E7" s="5"/>
      <c r="I7" s="28">
        <v>44203</v>
      </c>
      <c r="J7" s="7">
        <v>40</v>
      </c>
      <c r="K7" s="10" t="s">
        <v>31</v>
      </c>
      <c r="L7" s="10" t="s">
        <v>3</v>
      </c>
      <c r="Q7" s="6"/>
    </row>
    <row r="8" spans="1:18" x14ac:dyDescent="0.25">
      <c r="A8" t="s">
        <v>6</v>
      </c>
      <c r="B8" s="5">
        <v>621.9</v>
      </c>
      <c r="D8" s="10" t="s">
        <v>114</v>
      </c>
      <c r="E8" s="5">
        <v>50</v>
      </c>
      <c r="I8" s="28">
        <v>44204</v>
      </c>
      <c r="J8" s="7">
        <v>20</v>
      </c>
      <c r="K8" s="10" t="s">
        <v>32</v>
      </c>
      <c r="L8" s="10" t="s">
        <v>3</v>
      </c>
      <c r="Q8" s="6"/>
      <c r="R8" s="8"/>
    </row>
    <row r="9" spans="1:18" x14ac:dyDescent="0.25">
      <c r="A9" s="10" t="s">
        <v>25</v>
      </c>
      <c r="B9" s="5">
        <v>35.85</v>
      </c>
      <c r="D9" s="10" t="s">
        <v>115</v>
      </c>
      <c r="E9" s="5"/>
      <c r="I9" s="28">
        <v>44204</v>
      </c>
      <c r="J9" s="7">
        <v>50</v>
      </c>
      <c r="K9" s="10" t="s">
        <v>33</v>
      </c>
      <c r="L9" s="10" t="s">
        <v>3</v>
      </c>
      <c r="Q9" s="6"/>
      <c r="R9" s="8"/>
    </row>
    <row r="10" spans="1:18" ht="13" x14ac:dyDescent="0.3">
      <c r="A10" s="11" t="s">
        <v>11</v>
      </c>
      <c r="B10" s="12">
        <f>SUM(B7:B9)</f>
        <v>753.42</v>
      </c>
      <c r="D10" s="10" t="s">
        <v>132</v>
      </c>
      <c r="E10" s="5"/>
      <c r="I10" s="28">
        <v>44221</v>
      </c>
      <c r="J10" s="7">
        <v>50</v>
      </c>
      <c r="K10" s="10" t="s">
        <v>34</v>
      </c>
      <c r="L10" s="10" t="s">
        <v>3</v>
      </c>
      <c r="Q10" s="6"/>
      <c r="R10" s="9"/>
    </row>
    <row r="11" spans="1:18" x14ac:dyDescent="0.25">
      <c r="B11" s="14"/>
      <c r="D11" s="10" t="s">
        <v>196</v>
      </c>
      <c r="E11" s="5"/>
      <c r="I11" s="28">
        <v>44224</v>
      </c>
      <c r="J11" s="7">
        <v>30</v>
      </c>
      <c r="K11" s="10" t="s">
        <v>35</v>
      </c>
      <c r="L11" s="10" t="s">
        <v>3</v>
      </c>
      <c r="Q11" s="6"/>
      <c r="R11" s="9"/>
    </row>
    <row r="12" spans="1:18" x14ac:dyDescent="0.25">
      <c r="A12" s="21" t="s">
        <v>10</v>
      </c>
      <c r="B12" s="14"/>
      <c r="D12" s="10" t="s">
        <v>102</v>
      </c>
      <c r="E12" s="5"/>
      <c r="I12" s="28">
        <v>44225</v>
      </c>
      <c r="J12" s="7">
        <v>25</v>
      </c>
      <c r="K12" s="10" t="s">
        <v>36</v>
      </c>
      <c r="L12" s="10" t="s">
        <v>3</v>
      </c>
      <c r="Q12" s="6"/>
      <c r="R12" s="9"/>
    </row>
    <row r="13" spans="1:18" x14ac:dyDescent="0.25">
      <c r="A13" s="10" t="s">
        <v>16</v>
      </c>
      <c r="B13" s="14"/>
      <c r="D13" s="10" t="s">
        <v>65</v>
      </c>
      <c r="E13" s="5"/>
      <c r="I13" s="28">
        <v>44243</v>
      </c>
      <c r="J13" s="7">
        <v>50</v>
      </c>
      <c r="K13" s="10" t="s">
        <v>52</v>
      </c>
      <c r="L13" s="10" t="s">
        <v>3</v>
      </c>
      <c r="Q13" s="6"/>
      <c r="R13" s="9"/>
    </row>
    <row r="14" spans="1:18" ht="13" x14ac:dyDescent="0.3">
      <c r="B14" s="5"/>
      <c r="D14" s="11" t="s">
        <v>4</v>
      </c>
      <c r="E14" s="22">
        <f>SUM(E8:E13)</f>
        <v>50</v>
      </c>
      <c r="Q14" s="6"/>
      <c r="R14" s="9"/>
    </row>
    <row r="15" spans="1:18" x14ac:dyDescent="0.25">
      <c r="E15" s="5"/>
      <c r="I15" s="29"/>
      <c r="J15" s="30"/>
      <c r="K15" s="27"/>
      <c r="Q15" s="6"/>
      <c r="R15" s="9"/>
    </row>
    <row r="16" spans="1:18" ht="13" x14ac:dyDescent="0.3">
      <c r="D16" s="19" t="s">
        <v>12</v>
      </c>
      <c r="E16" s="19"/>
      <c r="I16" s="29"/>
      <c r="J16" s="30"/>
      <c r="K16" s="27"/>
      <c r="Q16" s="6"/>
      <c r="R16" s="9"/>
    </row>
    <row r="17" spans="3:18" x14ac:dyDescent="0.25">
      <c r="D17" s="10" t="s">
        <v>13</v>
      </c>
      <c r="E17" s="5"/>
      <c r="I17" s="29"/>
      <c r="J17" s="30"/>
      <c r="K17" s="27"/>
      <c r="Q17" s="6"/>
      <c r="R17" s="9"/>
    </row>
    <row r="18" spans="3:18" ht="15.5" x14ac:dyDescent="0.35">
      <c r="D18" s="10" t="s">
        <v>14</v>
      </c>
      <c r="E18" s="5">
        <v>1.95</v>
      </c>
      <c r="I18" s="4" t="s">
        <v>50</v>
      </c>
      <c r="J18" s="30"/>
      <c r="K18" s="27"/>
      <c r="Q18" s="6"/>
      <c r="R18" s="8"/>
    </row>
    <row r="19" spans="3:18" x14ac:dyDescent="0.25">
      <c r="D19" s="10" t="s">
        <v>73</v>
      </c>
      <c r="E19" s="5"/>
      <c r="I19" s="29"/>
      <c r="J19" s="30"/>
      <c r="K19" s="27"/>
      <c r="M19" s="31"/>
      <c r="Q19" s="5"/>
      <c r="R19" s="8"/>
    </row>
    <row r="20" spans="3:18" x14ac:dyDescent="0.25">
      <c r="D20" s="10" t="s">
        <v>210</v>
      </c>
      <c r="E20" s="5"/>
      <c r="I20" s="28"/>
      <c r="M20" s="31"/>
      <c r="Q20" s="5"/>
      <c r="R20" s="8"/>
    </row>
    <row r="21" spans="3:18" x14ac:dyDescent="0.25">
      <c r="D21" s="10" t="s">
        <v>17</v>
      </c>
      <c r="E21" s="5"/>
      <c r="I21" s="28"/>
      <c r="M21" s="31"/>
      <c r="Q21" s="5"/>
      <c r="R21" s="8"/>
    </row>
    <row r="22" spans="3:18" x14ac:dyDescent="0.25">
      <c r="D22" s="10" t="s">
        <v>19</v>
      </c>
      <c r="E22" s="5"/>
      <c r="M22" s="31"/>
      <c r="Q22" s="5"/>
      <c r="R22" s="8"/>
    </row>
    <row r="23" spans="3:18" ht="15.5" x14ac:dyDescent="0.35">
      <c r="D23" s="10" t="s">
        <v>204</v>
      </c>
      <c r="E23" s="5"/>
      <c r="I23" s="4" t="s">
        <v>51</v>
      </c>
      <c r="M23" s="31"/>
      <c r="Q23" s="5"/>
      <c r="R23" s="8"/>
    </row>
    <row r="24" spans="3:18" x14ac:dyDescent="0.25">
      <c r="D24" s="10" t="s">
        <v>203</v>
      </c>
      <c r="E24" s="5"/>
      <c r="I24" s="10"/>
      <c r="J24" s="28"/>
      <c r="K24" s="10"/>
      <c r="L24" s="7"/>
      <c r="M24" s="15"/>
      <c r="Q24" s="6"/>
      <c r="R24" s="8"/>
    </row>
    <row r="25" spans="3:18" x14ac:dyDescent="0.25">
      <c r="D25" s="10" t="s">
        <v>205</v>
      </c>
      <c r="E25" s="5"/>
      <c r="J25" s="28"/>
      <c r="K25" s="10"/>
      <c r="L25" s="7"/>
      <c r="M25" s="15"/>
      <c r="Q25" s="5"/>
      <c r="R25" s="5"/>
    </row>
    <row r="26" spans="3:18" ht="13" x14ac:dyDescent="0.3">
      <c r="C26" s="10"/>
      <c r="D26" s="11" t="s">
        <v>5</v>
      </c>
      <c r="E26" s="12">
        <f>SUM(E17:E25)</f>
        <v>1.95</v>
      </c>
      <c r="F26" s="10"/>
      <c r="G26" s="10"/>
      <c r="H26" s="10"/>
      <c r="J26" s="28"/>
      <c r="K26" s="10"/>
      <c r="L26" s="7"/>
      <c r="M26" s="15"/>
      <c r="Q26" s="5"/>
      <c r="R26" s="5"/>
    </row>
    <row r="27" spans="3:18" x14ac:dyDescent="0.25">
      <c r="C27" s="10"/>
      <c r="E27" s="5"/>
      <c r="F27" s="10"/>
      <c r="G27" s="10"/>
      <c r="H27" s="10"/>
      <c r="J27" s="28"/>
      <c r="K27" s="10"/>
      <c r="L27" s="7"/>
      <c r="M27" s="15"/>
      <c r="Q27" s="5"/>
      <c r="R27" s="5"/>
    </row>
    <row r="28" spans="3:18" ht="13" x14ac:dyDescent="0.3">
      <c r="C28" s="10"/>
      <c r="D28" s="11" t="s">
        <v>15</v>
      </c>
      <c r="E28" s="23">
        <f>E14-E26</f>
        <v>48.05</v>
      </c>
      <c r="F28" s="10"/>
      <c r="G28" s="10"/>
      <c r="H28" s="10"/>
      <c r="J28" s="28"/>
      <c r="K28" s="10"/>
      <c r="L28" s="7"/>
      <c r="M28" s="13"/>
      <c r="Q28" s="5"/>
      <c r="R28" s="5"/>
    </row>
    <row r="29" spans="3:18" x14ac:dyDescent="0.25">
      <c r="C29" s="10"/>
      <c r="F29" s="10"/>
      <c r="G29" s="10"/>
      <c r="H29" s="10"/>
      <c r="I29" s="10"/>
      <c r="J29" s="28"/>
      <c r="K29" s="10"/>
      <c r="L29" s="7"/>
      <c r="Q29" s="5"/>
      <c r="R29" s="5"/>
    </row>
    <row r="30" spans="3:18" x14ac:dyDescent="0.25">
      <c r="C30" s="10"/>
      <c r="F30" s="10"/>
      <c r="G30" s="10"/>
      <c r="H30" s="10"/>
      <c r="J30" s="28"/>
      <c r="K30" s="10"/>
      <c r="L30" s="7"/>
      <c r="Q30" s="5"/>
      <c r="R30" s="5"/>
    </row>
    <row r="31" spans="3:18" x14ac:dyDescent="0.25">
      <c r="I31" s="10"/>
      <c r="J31" s="28"/>
      <c r="K31" s="10"/>
      <c r="L31" s="7"/>
      <c r="Q31" s="5"/>
      <c r="R31" s="5"/>
    </row>
    <row r="32" spans="3:18" x14ac:dyDescent="0.25">
      <c r="D32" s="10"/>
      <c r="E32" s="10"/>
      <c r="I32" s="10"/>
      <c r="J32" s="28"/>
      <c r="K32" s="10"/>
      <c r="L32" s="7"/>
      <c r="Q32" s="5"/>
      <c r="R32" s="5"/>
    </row>
    <row r="33" spans="1:18" x14ac:dyDescent="0.25">
      <c r="D33" s="10"/>
      <c r="E33" s="10"/>
      <c r="I33" s="10"/>
      <c r="J33" s="28"/>
      <c r="K33" s="10"/>
      <c r="L33" s="7"/>
      <c r="M33" s="13"/>
      <c r="Q33" s="5"/>
      <c r="R33" s="5"/>
    </row>
    <row r="34" spans="1:18" x14ac:dyDescent="0.25">
      <c r="A34" s="24"/>
      <c r="B34" s="14"/>
      <c r="D34" s="10"/>
      <c r="E34" s="10"/>
      <c r="J34" s="28"/>
      <c r="K34" s="10"/>
      <c r="L34" s="7"/>
      <c r="M34" s="13"/>
      <c r="N34" s="10"/>
      <c r="Q34" s="5"/>
      <c r="R34" s="5"/>
    </row>
    <row r="35" spans="1:18" x14ac:dyDescent="0.25">
      <c r="A35" s="24"/>
      <c r="B35" s="14"/>
      <c r="D35" s="10"/>
      <c r="E35" s="10"/>
      <c r="I35" s="10"/>
      <c r="J35" s="28"/>
      <c r="K35" s="10"/>
      <c r="L35" s="7"/>
      <c r="M35" s="13"/>
      <c r="N35" s="10"/>
      <c r="Q35" s="5"/>
      <c r="R35" s="5"/>
    </row>
    <row r="36" spans="1:18" ht="14" x14ac:dyDescent="0.3">
      <c r="A36" s="25"/>
      <c r="B36" s="26"/>
      <c r="D36" s="10"/>
      <c r="E36" s="10"/>
      <c r="J36" s="28"/>
      <c r="K36" s="10"/>
      <c r="L36" s="7"/>
      <c r="Q36" s="5"/>
      <c r="R36" s="5"/>
    </row>
    <row r="37" spans="1:18" x14ac:dyDescent="0.25">
      <c r="A37" s="27"/>
      <c r="B37" s="14"/>
      <c r="J37" s="28"/>
      <c r="Q37" s="5"/>
      <c r="R37" s="5"/>
    </row>
    <row r="38" spans="1:18" x14ac:dyDescent="0.25">
      <c r="A38" s="27"/>
      <c r="B38" s="39"/>
      <c r="J38" s="28"/>
      <c r="Q38" s="5"/>
      <c r="R38" s="5"/>
    </row>
    <row r="39" spans="1:18" x14ac:dyDescent="0.25">
      <c r="A39" s="27"/>
      <c r="B39" s="39"/>
      <c r="I39" s="10"/>
      <c r="J39" s="28"/>
      <c r="L39" s="7"/>
      <c r="N39" s="10"/>
      <c r="Q39" s="5"/>
      <c r="R39" s="5"/>
    </row>
    <row r="40" spans="1:18" x14ac:dyDescent="0.25">
      <c r="J40" s="28"/>
      <c r="L40" s="7"/>
      <c r="M40" s="13"/>
      <c r="N40" s="10"/>
      <c r="Q40" s="5"/>
      <c r="R40" s="5"/>
    </row>
    <row r="41" spans="1:18" x14ac:dyDescent="0.25">
      <c r="C41" s="15"/>
      <c r="F41" s="15"/>
      <c r="G41" s="15"/>
      <c r="H41" s="15"/>
      <c r="I41" s="10"/>
      <c r="J41" s="28"/>
      <c r="K41" s="10"/>
      <c r="L41" s="7"/>
      <c r="M41" s="13"/>
      <c r="Q41" s="5"/>
      <c r="R41" s="5"/>
    </row>
    <row r="42" spans="1:18" x14ac:dyDescent="0.25">
      <c r="J42" s="28"/>
      <c r="K42" s="10"/>
      <c r="L42" s="7"/>
    </row>
    <row r="43" spans="1:18" x14ac:dyDescent="0.25">
      <c r="I43" s="10"/>
      <c r="J43" s="28"/>
      <c r="K43" s="10"/>
      <c r="L43" s="7"/>
    </row>
    <row r="44" spans="1:18" x14ac:dyDescent="0.25">
      <c r="J44" s="28"/>
      <c r="K44" s="10"/>
      <c r="L44" s="7"/>
    </row>
    <row r="45" spans="1:18" x14ac:dyDescent="0.25">
      <c r="I45" s="10"/>
      <c r="J45" s="28"/>
      <c r="K45" s="10"/>
      <c r="L45" s="7"/>
      <c r="M45" s="13"/>
    </row>
    <row r="46" spans="1:18" x14ac:dyDescent="0.25">
      <c r="J46" s="28"/>
      <c r="K46" s="10"/>
      <c r="L46" s="7"/>
      <c r="N46" s="10"/>
    </row>
    <row r="47" spans="1:18" x14ac:dyDescent="0.25">
      <c r="D47" s="15"/>
      <c r="E47" s="15"/>
      <c r="I47" s="10"/>
      <c r="J47" s="28"/>
      <c r="K47" s="10"/>
      <c r="L47" s="7"/>
    </row>
    <row r="48" spans="1:18" x14ac:dyDescent="0.25">
      <c r="J48" s="28"/>
      <c r="L48" s="7"/>
    </row>
    <row r="49" spans="3:14" x14ac:dyDescent="0.25">
      <c r="J49" s="28"/>
      <c r="L49" s="7"/>
    </row>
    <row r="50" spans="3:14" x14ac:dyDescent="0.25">
      <c r="J50" s="28"/>
      <c r="L50" s="7"/>
    </row>
    <row r="51" spans="3:14" x14ac:dyDescent="0.25">
      <c r="J51" s="28"/>
      <c r="N51" s="10"/>
    </row>
    <row r="52" spans="3:14" x14ac:dyDescent="0.25">
      <c r="J52" s="28"/>
    </row>
    <row r="53" spans="3:14" x14ac:dyDescent="0.25">
      <c r="J53" s="28"/>
    </row>
    <row r="54" spans="3:14" x14ac:dyDescent="0.25">
      <c r="J54" s="28"/>
    </row>
    <row r="55" spans="3:14" x14ac:dyDescent="0.25">
      <c r="J55" s="28"/>
    </row>
    <row r="56" spans="3:14" x14ac:dyDescent="0.25">
      <c r="J56" s="28"/>
    </row>
    <row r="62" spans="3:14" x14ac:dyDescent="0.25">
      <c r="C62" s="16"/>
      <c r="F62" s="16"/>
      <c r="G62" s="16"/>
      <c r="H62" s="16"/>
    </row>
    <row r="68" spans="4:5" x14ac:dyDescent="0.25">
      <c r="D68" s="16"/>
      <c r="E68" s="16"/>
    </row>
  </sheetData>
  <mergeCells count="6">
    <mergeCell ref="D5:E5"/>
    <mergeCell ref="A1:B1"/>
    <mergeCell ref="A2:B2"/>
    <mergeCell ref="A3:B3"/>
    <mergeCell ref="A5:B5"/>
    <mergeCell ref="D4:E4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AFCE6-EFE5-45A4-BF84-7E454A5ABAB3}">
  <sheetPr>
    <pageSetUpPr fitToPage="1"/>
  </sheetPr>
  <dimension ref="A1:R73"/>
  <sheetViews>
    <sheetView topLeftCell="A7" workbookViewId="0">
      <selection activeCell="D17" sqref="D17:D25"/>
    </sheetView>
  </sheetViews>
  <sheetFormatPr defaultRowHeight="12.5" x14ac:dyDescent="0.25"/>
  <cols>
    <col min="1" max="1" width="39.54296875" customWidth="1"/>
    <col min="2" max="2" width="10.81640625" customWidth="1"/>
    <col min="3" max="3" width="4.26953125" customWidth="1"/>
    <col min="4" max="4" width="54.36328125" bestFit="1" customWidth="1"/>
    <col min="5" max="8" width="17.1796875" customWidth="1"/>
    <col min="9" max="9" width="14.7265625" customWidth="1"/>
    <col min="10" max="10" width="11.81640625" bestFit="1" customWidth="1"/>
    <col min="11" max="11" width="21.453125" customWidth="1"/>
    <col min="12" max="12" width="7.7265625" customWidth="1"/>
    <col min="13" max="13" width="27" style="1" bestFit="1" customWidth="1"/>
    <col min="14" max="14" width="21.54296875" bestFit="1" customWidth="1"/>
    <col min="262" max="262" width="34.1796875" customWidth="1"/>
    <col min="263" max="263" width="10.81640625" customWidth="1"/>
    <col min="266" max="266" width="9.453125" bestFit="1" customWidth="1"/>
    <col min="267" max="267" width="30.81640625" customWidth="1"/>
    <col min="268" max="268" width="9.1796875" bestFit="1" customWidth="1"/>
    <col min="269" max="269" width="9.1796875" customWidth="1"/>
    <col min="518" max="518" width="34.1796875" customWidth="1"/>
    <col min="519" max="519" width="10.81640625" customWidth="1"/>
    <col min="522" max="522" width="9.453125" bestFit="1" customWidth="1"/>
    <col min="523" max="523" width="30.81640625" customWidth="1"/>
    <col min="524" max="524" width="9.1796875" bestFit="1" customWidth="1"/>
    <col min="525" max="525" width="9.1796875" customWidth="1"/>
    <col min="774" max="774" width="34.1796875" customWidth="1"/>
    <col min="775" max="775" width="10.81640625" customWidth="1"/>
    <col min="778" max="778" width="9.453125" bestFit="1" customWidth="1"/>
    <col min="779" max="779" width="30.81640625" customWidth="1"/>
    <col min="780" max="780" width="9.1796875" bestFit="1" customWidth="1"/>
    <col min="781" max="781" width="9.1796875" customWidth="1"/>
    <col min="1030" max="1030" width="34.1796875" customWidth="1"/>
    <col min="1031" max="1031" width="10.81640625" customWidth="1"/>
    <col min="1034" max="1034" width="9.453125" bestFit="1" customWidth="1"/>
    <col min="1035" max="1035" width="30.81640625" customWidth="1"/>
    <col min="1036" max="1036" width="9.1796875" bestFit="1" customWidth="1"/>
    <col min="1037" max="1037" width="9.1796875" customWidth="1"/>
    <col min="1286" max="1286" width="34.1796875" customWidth="1"/>
    <col min="1287" max="1287" width="10.81640625" customWidth="1"/>
    <col min="1290" max="1290" width="9.453125" bestFit="1" customWidth="1"/>
    <col min="1291" max="1291" width="30.81640625" customWidth="1"/>
    <col min="1292" max="1292" width="9.1796875" bestFit="1" customWidth="1"/>
    <col min="1293" max="1293" width="9.1796875" customWidth="1"/>
    <col min="1542" max="1542" width="34.1796875" customWidth="1"/>
    <col min="1543" max="1543" width="10.81640625" customWidth="1"/>
    <col min="1546" max="1546" width="9.453125" bestFit="1" customWidth="1"/>
    <col min="1547" max="1547" width="30.81640625" customWidth="1"/>
    <col min="1548" max="1548" width="9.1796875" bestFit="1" customWidth="1"/>
    <col min="1549" max="1549" width="9.1796875" customWidth="1"/>
    <col min="1798" max="1798" width="34.1796875" customWidth="1"/>
    <col min="1799" max="1799" width="10.81640625" customWidth="1"/>
    <col min="1802" max="1802" width="9.453125" bestFit="1" customWidth="1"/>
    <col min="1803" max="1803" width="30.81640625" customWidth="1"/>
    <col min="1804" max="1804" width="9.1796875" bestFit="1" customWidth="1"/>
    <col min="1805" max="1805" width="9.1796875" customWidth="1"/>
    <col min="2054" max="2054" width="34.1796875" customWidth="1"/>
    <col min="2055" max="2055" width="10.81640625" customWidth="1"/>
    <col min="2058" max="2058" width="9.453125" bestFit="1" customWidth="1"/>
    <col min="2059" max="2059" width="30.81640625" customWidth="1"/>
    <col min="2060" max="2060" width="9.1796875" bestFit="1" customWidth="1"/>
    <col min="2061" max="2061" width="9.1796875" customWidth="1"/>
    <col min="2310" max="2310" width="34.1796875" customWidth="1"/>
    <col min="2311" max="2311" width="10.81640625" customWidth="1"/>
    <col min="2314" max="2314" width="9.453125" bestFit="1" customWidth="1"/>
    <col min="2315" max="2315" width="30.81640625" customWidth="1"/>
    <col min="2316" max="2316" width="9.1796875" bestFit="1" customWidth="1"/>
    <col min="2317" max="2317" width="9.1796875" customWidth="1"/>
    <col min="2566" max="2566" width="34.1796875" customWidth="1"/>
    <col min="2567" max="2567" width="10.81640625" customWidth="1"/>
    <col min="2570" max="2570" width="9.453125" bestFit="1" customWidth="1"/>
    <col min="2571" max="2571" width="30.81640625" customWidth="1"/>
    <col min="2572" max="2572" width="9.1796875" bestFit="1" customWidth="1"/>
    <col min="2573" max="2573" width="9.1796875" customWidth="1"/>
    <col min="2822" max="2822" width="34.1796875" customWidth="1"/>
    <col min="2823" max="2823" width="10.81640625" customWidth="1"/>
    <col min="2826" max="2826" width="9.453125" bestFit="1" customWidth="1"/>
    <col min="2827" max="2827" width="30.81640625" customWidth="1"/>
    <col min="2828" max="2828" width="9.1796875" bestFit="1" customWidth="1"/>
    <col min="2829" max="2829" width="9.1796875" customWidth="1"/>
    <col min="3078" max="3078" width="34.1796875" customWidth="1"/>
    <col min="3079" max="3079" width="10.81640625" customWidth="1"/>
    <col min="3082" max="3082" width="9.453125" bestFit="1" customWidth="1"/>
    <col min="3083" max="3083" width="30.81640625" customWidth="1"/>
    <col min="3084" max="3084" width="9.1796875" bestFit="1" customWidth="1"/>
    <col min="3085" max="3085" width="9.1796875" customWidth="1"/>
    <col min="3334" max="3334" width="34.1796875" customWidth="1"/>
    <col min="3335" max="3335" width="10.81640625" customWidth="1"/>
    <col min="3338" max="3338" width="9.453125" bestFit="1" customWidth="1"/>
    <col min="3339" max="3339" width="30.81640625" customWidth="1"/>
    <col min="3340" max="3340" width="9.1796875" bestFit="1" customWidth="1"/>
    <col min="3341" max="3341" width="9.1796875" customWidth="1"/>
    <col min="3590" max="3590" width="34.1796875" customWidth="1"/>
    <col min="3591" max="3591" width="10.81640625" customWidth="1"/>
    <col min="3594" max="3594" width="9.453125" bestFit="1" customWidth="1"/>
    <col min="3595" max="3595" width="30.81640625" customWidth="1"/>
    <col min="3596" max="3596" width="9.1796875" bestFit="1" customWidth="1"/>
    <col min="3597" max="3597" width="9.1796875" customWidth="1"/>
    <col min="3846" max="3846" width="34.1796875" customWidth="1"/>
    <col min="3847" max="3847" width="10.81640625" customWidth="1"/>
    <col min="3850" max="3850" width="9.453125" bestFit="1" customWidth="1"/>
    <col min="3851" max="3851" width="30.81640625" customWidth="1"/>
    <col min="3852" max="3852" width="9.1796875" bestFit="1" customWidth="1"/>
    <col min="3853" max="3853" width="9.1796875" customWidth="1"/>
    <col min="4102" max="4102" width="34.1796875" customWidth="1"/>
    <col min="4103" max="4103" width="10.81640625" customWidth="1"/>
    <col min="4106" max="4106" width="9.453125" bestFit="1" customWidth="1"/>
    <col min="4107" max="4107" width="30.81640625" customWidth="1"/>
    <col min="4108" max="4108" width="9.1796875" bestFit="1" customWidth="1"/>
    <col min="4109" max="4109" width="9.1796875" customWidth="1"/>
    <col min="4358" max="4358" width="34.1796875" customWidth="1"/>
    <col min="4359" max="4359" width="10.81640625" customWidth="1"/>
    <col min="4362" max="4362" width="9.453125" bestFit="1" customWidth="1"/>
    <col min="4363" max="4363" width="30.81640625" customWidth="1"/>
    <col min="4364" max="4364" width="9.1796875" bestFit="1" customWidth="1"/>
    <col min="4365" max="4365" width="9.1796875" customWidth="1"/>
    <col min="4614" max="4614" width="34.1796875" customWidth="1"/>
    <col min="4615" max="4615" width="10.81640625" customWidth="1"/>
    <col min="4618" max="4618" width="9.453125" bestFit="1" customWidth="1"/>
    <col min="4619" max="4619" width="30.81640625" customWidth="1"/>
    <col min="4620" max="4620" width="9.1796875" bestFit="1" customWidth="1"/>
    <col min="4621" max="4621" width="9.1796875" customWidth="1"/>
    <col min="4870" max="4870" width="34.1796875" customWidth="1"/>
    <col min="4871" max="4871" width="10.81640625" customWidth="1"/>
    <col min="4874" max="4874" width="9.453125" bestFit="1" customWidth="1"/>
    <col min="4875" max="4875" width="30.81640625" customWidth="1"/>
    <col min="4876" max="4876" width="9.1796875" bestFit="1" customWidth="1"/>
    <col min="4877" max="4877" width="9.1796875" customWidth="1"/>
    <col min="5126" max="5126" width="34.1796875" customWidth="1"/>
    <col min="5127" max="5127" width="10.81640625" customWidth="1"/>
    <col min="5130" max="5130" width="9.453125" bestFit="1" customWidth="1"/>
    <col min="5131" max="5131" width="30.81640625" customWidth="1"/>
    <col min="5132" max="5132" width="9.1796875" bestFit="1" customWidth="1"/>
    <col min="5133" max="5133" width="9.1796875" customWidth="1"/>
    <col min="5382" max="5382" width="34.1796875" customWidth="1"/>
    <col min="5383" max="5383" width="10.81640625" customWidth="1"/>
    <col min="5386" max="5386" width="9.453125" bestFit="1" customWidth="1"/>
    <col min="5387" max="5387" width="30.81640625" customWidth="1"/>
    <col min="5388" max="5388" width="9.1796875" bestFit="1" customWidth="1"/>
    <col min="5389" max="5389" width="9.1796875" customWidth="1"/>
    <col min="5638" max="5638" width="34.1796875" customWidth="1"/>
    <col min="5639" max="5639" width="10.81640625" customWidth="1"/>
    <col min="5642" max="5642" width="9.453125" bestFit="1" customWidth="1"/>
    <col min="5643" max="5643" width="30.81640625" customWidth="1"/>
    <col min="5644" max="5644" width="9.1796875" bestFit="1" customWidth="1"/>
    <col min="5645" max="5645" width="9.1796875" customWidth="1"/>
    <col min="5894" max="5894" width="34.1796875" customWidth="1"/>
    <col min="5895" max="5895" width="10.81640625" customWidth="1"/>
    <col min="5898" max="5898" width="9.453125" bestFit="1" customWidth="1"/>
    <col min="5899" max="5899" width="30.81640625" customWidth="1"/>
    <col min="5900" max="5900" width="9.1796875" bestFit="1" customWidth="1"/>
    <col min="5901" max="5901" width="9.1796875" customWidth="1"/>
    <col min="6150" max="6150" width="34.1796875" customWidth="1"/>
    <col min="6151" max="6151" width="10.81640625" customWidth="1"/>
    <col min="6154" max="6154" width="9.453125" bestFit="1" customWidth="1"/>
    <col min="6155" max="6155" width="30.81640625" customWidth="1"/>
    <col min="6156" max="6156" width="9.1796875" bestFit="1" customWidth="1"/>
    <col min="6157" max="6157" width="9.1796875" customWidth="1"/>
    <col min="6406" max="6406" width="34.1796875" customWidth="1"/>
    <col min="6407" max="6407" width="10.81640625" customWidth="1"/>
    <col min="6410" max="6410" width="9.453125" bestFit="1" customWidth="1"/>
    <col min="6411" max="6411" width="30.81640625" customWidth="1"/>
    <col min="6412" max="6412" width="9.1796875" bestFit="1" customWidth="1"/>
    <col min="6413" max="6413" width="9.1796875" customWidth="1"/>
    <col min="6662" max="6662" width="34.1796875" customWidth="1"/>
    <col min="6663" max="6663" width="10.81640625" customWidth="1"/>
    <col min="6666" max="6666" width="9.453125" bestFit="1" customWidth="1"/>
    <col min="6667" max="6667" width="30.81640625" customWidth="1"/>
    <col min="6668" max="6668" width="9.1796875" bestFit="1" customWidth="1"/>
    <col min="6669" max="6669" width="9.1796875" customWidth="1"/>
    <col min="6918" max="6918" width="34.1796875" customWidth="1"/>
    <col min="6919" max="6919" width="10.81640625" customWidth="1"/>
    <col min="6922" max="6922" width="9.453125" bestFit="1" customWidth="1"/>
    <col min="6923" max="6923" width="30.81640625" customWidth="1"/>
    <col min="6924" max="6924" width="9.1796875" bestFit="1" customWidth="1"/>
    <col min="6925" max="6925" width="9.1796875" customWidth="1"/>
    <col min="7174" max="7174" width="34.1796875" customWidth="1"/>
    <col min="7175" max="7175" width="10.81640625" customWidth="1"/>
    <col min="7178" max="7178" width="9.453125" bestFit="1" customWidth="1"/>
    <col min="7179" max="7179" width="30.81640625" customWidth="1"/>
    <col min="7180" max="7180" width="9.1796875" bestFit="1" customWidth="1"/>
    <col min="7181" max="7181" width="9.1796875" customWidth="1"/>
    <col min="7430" max="7430" width="34.1796875" customWidth="1"/>
    <col min="7431" max="7431" width="10.81640625" customWidth="1"/>
    <col min="7434" max="7434" width="9.453125" bestFit="1" customWidth="1"/>
    <col min="7435" max="7435" width="30.81640625" customWidth="1"/>
    <col min="7436" max="7436" width="9.1796875" bestFit="1" customWidth="1"/>
    <col min="7437" max="7437" width="9.1796875" customWidth="1"/>
    <col min="7686" max="7686" width="34.1796875" customWidth="1"/>
    <col min="7687" max="7687" width="10.81640625" customWidth="1"/>
    <col min="7690" max="7690" width="9.453125" bestFit="1" customWidth="1"/>
    <col min="7691" max="7691" width="30.81640625" customWidth="1"/>
    <col min="7692" max="7692" width="9.1796875" bestFit="1" customWidth="1"/>
    <col min="7693" max="7693" width="9.1796875" customWidth="1"/>
    <col min="7942" max="7942" width="34.1796875" customWidth="1"/>
    <col min="7943" max="7943" width="10.81640625" customWidth="1"/>
    <col min="7946" max="7946" width="9.453125" bestFit="1" customWidth="1"/>
    <col min="7947" max="7947" width="30.81640625" customWidth="1"/>
    <col min="7948" max="7948" width="9.1796875" bestFit="1" customWidth="1"/>
    <col min="7949" max="7949" width="9.1796875" customWidth="1"/>
    <col min="8198" max="8198" width="34.1796875" customWidth="1"/>
    <col min="8199" max="8199" width="10.81640625" customWidth="1"/>
    <col min="8202" max="8202" width="9.453125" bestFit="1" customWidth="1"/>
    <col min="8203" max="8203" width="30.81640625" customWidth="1"/>
    <col min="8204" max="8204" width="9.1796875" bestFit="1" customWidth="1"/>
    <col min="8205" max="8205" width="9.1796875" customWidth="1"/>
    <col min="8454" max="8454" width="34.1796875" customWidth="1"/>
    <col min="8455" max="8455" width="10.81640625" customWidth="1"/>
    <col min="8458" max="8458" width="9.453125" bestFit="1" customWidth="1"/>
    <col min="8459" max="8459" width="30.81640625" customWidth="1"/>
    <col min="8460" max="8460" width="9.1796875" bestFit="1" customWidth="1"/>
    <col min="8461" max="8461" width="9.1796875" customWidth="1"/>
    <col min="8710" max="8710" width="34.1796875" customWidth="1"/>
    <col min="8711" max="8711" width="10.81640625" customWidth="1"/>
    <col min="8714" max="8714" width="9.453125" bestFit="1" customWidth="1"/>
    <col min="8715" max="8715" width="30.81640625" customWidth="1"/>
    <col min="8716" max="8716" width="9.1796875" bestFit="1" customWidth="1"/>
    <col min="8717" max="8717" width="9.1796875" customWidth="1"/>
    <col min="8966" max="8966" width="34.1796875" customWidth="1"/>
    <col min="8967" max="8967" width="10.81640625" customWidth="1"/>
    <col min="8970" max="8970" width="9.453125" bestFit="1" customWidth="1"/>
    <col min="8971" max="8971" width="30.81640625" customWidth="1"/>
    <col min="8972" max="8972" width="9.1796875" bestFit="1" customWidth="1"/>
    <col min="8973" max="8973" width="9.1796875" customWidth="1"/>
    <col min="9222" max="9222" width="34.1796875" customWidth="1"/>
    <col min="9223" max="9223" width="10.81640625" customWidth="1"/>
    <col min="9226" max="9226" width="9.453125" bestFit="1" customWidth="1"/>
    <col min="9227" max="9227" width="30.81640625" customWidth="1"/>
    <col min="9228" max="9228" width="9.1796875" bestFit="1" customWidth="1"/>
    <col min="9229" max="9229" width="9.1796875" customWidth="1"/>
    <col min="9478" max="9478" width="34.1796875" customWidth="1"/>
    <col min="9479" max="9479" width="10.81640625" customWidth="1"/>
    <col min="9482" max="9482" width="9.453125" bestFit="1" customWidth="1"/>
    <col min="9483" max="9483" width="30.81640625" customWidth="1"/>
    <col min="9484" max="9484" width="9.1796875" bestFit="1" customWidth="1"/>
    <col min="9485" max="9485" width="9.1796875" customWidth="1"/>
    <col min="9734" max="9734" width="34.1796875" customWidth="1"/>
    <col min="9735" max="9735" width="10.81640625" customWidth="1"/>
    <col min="9738" max="9738" width="9.453125" bestFit="1" customWidth="1"/>
    <col min="9739" max="9739" width="30.81640625" customWidth="1"/>
    <col min="9740" max="9740" width="9.1796875" bestFit="1" customWidth="1"/>
    <col min="9741" max="9741" width="9.1796875" customWidth="1"/>
    <col min="9990" max="9990" width="34.1796875" customWidth="1"/>
    <col min="9991" max="9991" width="10.81640625" customWidth="1"/>
    <col min="9994" max="9994" width="9.453125" bestFit="1" customWidth="1"/>
    <col min="9995" max="9995" width="30.81640625" customWidth="1"/>
    <col min="9996" max="9996" width="9.1796875" bestFit="1" customWidth="1"/>
    <col min="9997" max="9997" width="9.1796875" customWidth="1"/>
    <col min="10246" max="10246" width="34.1796875" customWidth="1"/>
    <col min="10247" max="10247" width="10.81640625" customWidth="1"/>
    <col min="10250" max="10250" width="9.453125" bestFit="1" customWidth="1"/>
    <col min="10251" max="10251" width="30.81640625" customWidth="1"/>
    <col min="10252" max="10252" width="9.1796875" bestFit="1" customWidth="1"/>
    <col min="10253" max="10253" width="9.1796875" customWidth="1"/>
    <col min="10502" max="10502" width="34.1796875" customWidth="1"/>
    <col min="10503" max="10503" width="10.81640625" customWidth="1"/>
    <col min="10506" max="10506" width="9.453125" bestFit="1" customWidth="1"/>
    <col min="10507" max="10507" width="30.81640625" customWidth="1"/>
    <col min="10508" max="10508" width="9.1796875" bestFit="1" customWidth="1"/>
    <col min="10509" max="10509" width="9.1796875" customWidth="1"/>
    <col min="10758" max="10758" width="34.1796875" customWidth="1"/>
    <col min="10759" max="10759" width="10.81640625" customWidth="1"/>
    <col min="10762" max="10762" width="9.453125" bestFit="1" customWidth="1"/>
    <col min="10763" max="10763" width="30.81640625" customWidth="1"/>
    <col min="10764" max="10764" width="9.1796875" bestFit="1" customWidth="1"/>
    <col min="10765" max="10765" width="9.1796875" customWidth="1"/>
    <col min="11014" max="11014" width="34.1796875" customWidth="1"/>
    <col min="11015" max="11015" width="10.81640625" customWidth="1"/>
    <col min="11018" max="11018" width="9.453125" bestFit="1" customWidth="1"/>
    <col min="11019" max="11019" width="30.81640625" customWidth="1"/>
    <col min="11020" max="11020" width="9.1796875" bestFit="1" customWidth="1"/>
    <col min="11021" max="11021" width="9.1796875" customWidth="1"/>
    <col min="11270" max="11270" width="34.1796875" customWidth="1"/>
    <col min="11271" max="11271" width="10.81640625" customWidth="1"/>
    <col min="11274" max="11274" width="9.453125" bestFit="1" customWidth="1"/>
    <col min="11275" max="11275" width="30.81640625" customWidth="1"/>
    <col min="11276" max="11276" width="9.1796875" bestFit="1" customWidth="1"/>
    <col min="11277" max="11277" width="9.1796875" customWidth="1"/>
    <col min="11526" max="11526" width="34.1796875" customWidth="1"/>
    <col min="11527" max="11527" width="10.81640625" customWidth="1"/>
    <col min="11530" max="11530" width="9.453125" bestFit="1" customWidth="1"/>
    <col min="11531" max="11531" width="30.81640625" customWidth="1"/>
    <col min="11532" max="11532" width="9.1796875" bestFit="1" customWidth="1"/>
    <col min="11533" max="11533" width="9.1796875" customWidth="1"/>
    <col min="11782" max="11782" width="34.1796875" customWidth="1"/>
    <col min="11783" max="11783" width="10.81640625" customWidth="1"/>
    <col min="11786" max="11786" width="9.453125" bestFit="1" customWidth="1"/>
    <col min="11787" max="11787" width="30.81640625" customWidth="1"/>
    <col min="11788" max="11788" width="9.1796875" bestFit="1" customWidth="1"/>
    <col min="11789" max="11789" width="9.1796875" customWidth="1"/>
    <col min="12038" max="12038" width="34.1796875" customWidth="1"/>
    <col min="12039" max="12039" width="10.81640625" customWidth="1"/>
    <col min="12042" max="12042" width="9.453125" bestFit="1" customWidth="1"/>
    <col min="12043" max="12043" width="30.81640625" customWidth="1"/>
    <col min="12044" max="12044" width="9.1796875" bestFit="1" customWidth="1"/>
    <col min="12045" max="12045" width="9.1796875" customWidth="1"/>
    <col min="12294" max="12294" width="34.1796875" customWidth="1"/>
    <col min="12295" max="12295" width="10.81640625" customWidth="1"/>
    <col min="12298" max="12298" width="9.453125" bestFit="1" customWidth="1"/>
    <col min="12299" max="12299" width="30.81640625" customWidth="1"/>
    <col min="12300" max="12300" width="9.1796875" bestFit="1" customWidth="1"/>
    <col min="12301" max="12301" width="9.1796875" customWidth="1"/>
    <col min="12550" max="12550" width="34.1796875" customWidth="1"/>
    <col min="12551" max="12551" width="10.81640625" customWidth="1"/>
    <col min="12554" max="12554" width="9.453125" bestFit="1" customWidth="1"/>
    <col min="12555" max="12555" width="30.81640625" customWidth="1"/>
    <col min="12556" max="12556" width="9.1796875" bestFit="1" customWidth="1"/>
    <col min="12557" max="12557" width="9.1796875" customWidth="1"/>
    <col min="12806" max="12806" width="34.1796875" customWidth="1"/>
    <col min="12807" max="12807" width="10.81640625" customWidth="1"/>
    <col min="12810" max="12810" width="9.453125" bestFit="1" customWidth="1"/>
    <col min="12811" max="12811" width="30.81640625" customWidth="1"/>
    <col min="12812" max="12812" width="9.1796875" bestFit="1" customWidth="1"/>
    <col min="12813" max="12813" width="9.1796875" customWidth="1"/>
    <col min="13062" max="13062" width="34.1796875" customWidth="1"/>
    <col min="13063" max="13063" width="10.81640625" customWidth="1"/>
    <col min="13066" max="13066" width="9.453125" bestFit="1" customWidth="1"/>
    <col min="13067" max="13067" width="30.81640625" customWidth="1"/>
    <col min="13068" max="13068" width="9.1796875" bestFit="1" customWidth="1"/>
    <col min="13069" max="13069" width="9.1796875" customWidth="1"/>
    <col min="13318" max="13318" width="34.1796875" customWidth="1"/>
    <col min="13319" max="13319" width="10.81640625" customWidth="1"/>
    <col min="13322" max="13322" width="9.453125" bestFit="1" customWidth="1"/>
    <col min="13323" max="13323" width="30.81640625" customWidth="1"/>
    <col min="13324" max="13324" width="9.1796875" bestFit="1" customWidth="1"/>
    <col min="13325" max="13325" width="9.1796875" customWidth="1"/>
    <col min="13574" max="13574" width="34.1796875" customWidth="1"/>
    <col min="13575" max="13575" width="10.81640625" customWidth="1"/>
    <col min="13578" max="13578" width="9.453125" bestFit="1" customWidth="1"/>
    <col min="13579" max="13579" width="30.81640625" customWidth="1"/>
    <col min="13580" max="13580" width="9.1796875" bestFit="1" customWidth="1"/>
    <col min="13581" max="13581" width="9.1796875" customWidth="1"/>
    <col min="13830" max="13830" width="34.1796875" customWidth="1"/>
    <col min="13831" max="13831" width="10.81640625" customWidth="1"/>
    <col min="13834" max="13834" width="9.453125" bestFit="1" customWidth="1"/>
    <col min="13835" max="13835" width="30.81640625" customWidth="1"/>
    <col min="13836" max="13836" width="9.1796875" bestFit="1" customWidth="1"/>
    <col min="13837" max="13837" width="9.1796875" customWidth="1"/>
    <col min="14086" max="14086" width="34.1796875" customWidth="1"/>
    <col min="14087" max="14087" width="10.81640625" customWidth="1"/>
    <col min="14090" max="14090" width="9.453125" bestFit="1" customWidth="1"/>
    <col min="14091" max="14091" width="30.81640625" customWidth="1"/>
    <col min="14092" max="14092" width="9.1796875" bestFit="1" customWidth="1"/>
    <col min="14093" max="14093" width="9.1796875" customWidth="1"/>
    <col min="14342" max="14342" width="34.1796875" customWidth="1"/>
    <col min="14343" max="14343" width="10.81640625" customWidth="1"/>
    <col min="14346" max="14346" width="9.453125" bestFit="1" customWidth="1"/>
    <col min="14347" max="14347" width="30.81640625" customWidth="1"/>
    <col min="14348" max="14348" width="9.1796875" bestFit="1" customWidth="1"/>
    <col min="14349" max="14349" width="9.1796875" customWidth="1"/>
    <col min="14598" max="14598" width="34.1796875" customWidth="1"/>
    <col min="14599" max="14599" width="10.81640625" customWidth="1"/>
    <col min="14602" max="14602" width="9.453125" bestFit="1" customWidth="1"/>
    <col min="14603" max="14603" width="30.81640625" customWidth="1"/>
    <col min="14604" max="14604" width="9.1796875" bestFit="1" customWidth="1"/>
    <col min="14605" max="14605" width="9.1796875" customWidth="1"/>
    <col min="14854" max="14854" width="34.1796875" customWidth="1"/>
    <col min="14855" max="14855" width="10.81640625" customWidth="1"/>
    <col min="14858" max="14858" width="9.453125" bestFit="1" customWidth="1"/>
    <col min="14859" max="14859" width="30.81640625" customWidth="1"/>
    <col min="14860" max="14860" width="9.1796875" bestFit="1" customWidth="1"/>
    <col min="14861" max="14861" width="9.1796875" customWidth="1"/>
    <col min="15110" max="15110" width="34.1796875" customWidth="1"/>
    <col min="15111" max="15111" width="10.81640625" customWidth="1"/>
    <col min="15114" max="15114" width="9.453125" bestFit="1" customWidth="1"/>
    <col min="15115" max="15115" width="30.81640625" customWidth="1"/>
    <col min="15116" max="15116" width="9.1796875" bestFit="1" customWidth="1"/>
    <col min="15117" max="15117" width="9.1796875" customWidth="1"/>
    <col min="15366" max="15366" width="34.1796875" customWidth="1"/>
    <col min="15367" max="15367" width="10.81640625" customWidth="1"/>
    <col min="15370" max="15370" width="9.453125" bestFit="1" customWidth="1"/>
    <col min="15371" max="15371" width="30.81640625" customWidth="1"/>
    <col min="15372" max="15372" width="9.1796875" bestFit="1" customWidth="1"/>
    <col min="15373" max="15373" width="9.1796875" customWidth="1"/>
    <col min="15622" max="15622" width="34.1796875" customWidth="1"/>
    <col min="15623" max="15623" width="10.81640625" customWidth="1"/>
    <col min="15626" max="15626" width="9.453125" bestFit="1" customWidth="1"/>
    <col min="15627" max="15627" width="30.81640625" customWidth="1"/>
    <col min="15628" max="15628" width="9.1796875" bestFit="1" customWidth="1"/>
    <col min="15629" max="15629" width="9.1796875" customWidth="1"/>
    <col min="15878" max="15878" width="34.1796875" customWidth="1"/>
    <col min="15879" max="15879" width="10.81640625" customWidth="1"/>
    <col min="15882" max="15882" width="9.453125" bestFit="1" customWidth="1"/>
    <col min="15883" max="15883" width="30.81640625" customWidth="1"/>
    <col min="15884" max="15884" width="9.1796875" bestFit="1" customWidth="1"/>
    <col min="15885" max="15885" width="9.1796875" customWidth="1"/>
    <col min="16134" max="16134" width="34.1796875" customWidth="1"/>
    <col min="16135" max="16135" width="10.81640625" customWidth="1"/>
    <col min="16138" max="16138" width="9.453125" bestFit="1" customWidth="1"/>
    <col min="16139" max="16139" width="30.81640625" customWidth="1"/>
    <col min="16140" max="16140" width="9.1796875" bestFit="1" customWidth="1"/>
    <col min="16141" max="16141" width="9.1796875" customWidth="1"/>
  </cols>
  <sheetData>
    <row r="1" spans="1:18" ht="16.5" x14ac:dyDescent="0.35">
      <c r="A1" s="73" t="s">
        <v>0</v>
      </c>
      <c r="B1" s="73"/>
    </row>
    <row r="2" spans="1:18" ht="15.5" x14ac:dyDescent="0.35">
      <c r="A2" s="77" t="s">
        <v>46</v>
      </c>
      <c r="B2" s="77"/>
    </row>
    <row r="3" spans="1:18" ht="13" x14ac:dyDescent="0.3">
      <c r="A3" s="78" t="s">
        <v>54</v>
      </c>
      <c r="B3" s="74"/>
    </row>
    <row r="4" spans="1:18" ht="15.5" x14ac:dyDescent="0.35">
      <c r="A4" s="2"/>
      <c r="B4" s="3"/>
      <c r="D4" s="75" t="s">
        <v>7</v>
      </c>
      <c r="E4" s="75"/>
    </row>
    <row r="5" spans="1:18" ht="15.5" x14ac:dyDescent="0.35">
      <c r="A5" s="75" t="s">
        <v>53</v>
      </c>
      <c r="B5" s="75"/>
      <c r="D5" s="76" t="s">
        <v>55</v>
      </c>
      <c r="E5" s="76"/>
      <c r="I5" s="4" t="s">
        <v>49</v>
      </c>
    </row>
    <row r="6" spans="1:18" ht="15.5" x14ac:dyDescent="0.35">
      <c r="A6" s="21" t="s">
        <v>9</v>
      </c>
      <c r="B6" s="35"/>
      <c r="D6" s="34"/>
      <c r="E6" s="34"/>
      <c r="I6" s="4"/>
    </row>
    <row r="7" spans="1:18" ht="13" x14ac:dyDescent="0.3">
      <c r="A7" t="s">
        <v>2</v>
      </c>
      <c r="B7" s="5">
        <v>816.59</v>
      </c>
      <c r="D7" s="19" t="s">
        <v>8</v>
      </c>
      <c r="E7" s="5"/>
      <c r="I7" s="28">
        <v>44203</v>
      </c>
      <c r="J7" s="7">
        <v>40</v>
      </c>
      <c r="K7" s="10" t="s">
        <v>31</v>
      </c>
      <c r="L7" s="10" t="s">
        <v>3</v>
      </c>
      <c r="Q7" s="6"/>
    </row>
    <row r="8" spans="1:18" x14ac:dyDescent="0.25">
      <c r="A8" t="s">
        <v>6</v>
      </c>
      <c r="B8" s="5">
        <v>4.55</v>
      </c>
      <c r="D8" s="10" t="s">
        <v>114</v>
      </c>
      <c r="E8" s="5">
        <v>65</v>
      </c>
      <c r="I8" s="28">
        <v>44204</v>
      </c>
      <c r="J8" s="7">
        <v>20</v>
      </c>
      <c r="K8" s="10" t="s">
        <v>32</v>
      </c>
      <c r="L8" s="10" t="s">
        <v>3</v>
      </c>
      <c r="Q8" s="6"/>
      <c r="R8" s="8"/>
    </row>
    <row r="9" spans="1:18" x14ac:dyDescent="0.25">
      <c r="A9" s="10" t="s">
        <v>25</v>
      </c>
      <c r="B9" s="5">
        <v>0</v>
      </c>
      <c r="D9" s="10" t="s">
        <v>115</v>
      </c>
      <c r="E9" s="5"/>
      <c r="I9" s="28">
        <v>44204</v>
      </c>
      <c r="J9" s="7">
        <v>50</v>
      </c>
      <c r="K9" s="10" t="s">
        <v>33</v>
      </c>
      <c r="L9" s="10" t="s">
        <v>3</v>
      </c>
      <c r="Q9" s="6"/>
      <c r="R9" s="8"/>
    </row>
    <row r="10" spans="1:18" ht="13" x14ac:dyDescent="0.3">
      <c r="A10" s="11" t="s">
        <v>11</v>
      </c>
      <c r="B10" s="12">
        <f>SUM(B7:B9)</f>
        <v>821.14</v>
      </c>
      <c r="D10" s="10" t="s">
        <v>132</v>
      </c>
      <c r="E10" s="5"/>
      <c r="I10" s="28">
        <v>44221</v>
      </c>
      <c r="J10" s="7">
        <v>50</v>
      </c>
      <c r="K10" s="10" t="s">
        <v>34</v>
      </c>
      <c r="L10" s="10" t="s">
        <v>3</v>
      </c>
      <c r="Q10" s="6"/>
      <c r="R10" s="9"/>
    </row>
    <row r="11" spans="1:18" x14ac:dyDescent="0.25">
      <c r="B11" s="14"/>
      <c r="D11" s="10" t="s">
        <v>196</v>
      </c>
      <c r="E11" s="5"/>
      <c r="I11" s="28">
        <v>44224</v>
      </c>
      <c r="J11" s="7">
        <v>30</v>
      </c>
      <c r="K11" s="10" t="s">
        <v>35</v>
      </c>
      <c r="L11" s="10" t="s">
        <v>3</v>
      </c>
      <c r="Q11" s="6"/>
      <c r="R11" s="9"/>
    </row>
    <row r="12" spans="1:18" x14ac:dyDescent="0.25">
      <c r="A12" s="21" t="s">
        <v>10</v>
      </c>
      <c r="B12" s="14"/>
      <c r="D12" s="10" t="s">
        <v>102</v>
      </c>
      <c r="E12" s="5"/>
      <c r="I12" s="28">
        <v>44225</v>
      </c>
      <c r="J12" s="7">
        <v>25</v>
      </c>
      <c r="K12" s="10" t="s">
        <v>36</v>
      </c>
      <c r="L12" s="10" t="s">
        <v>3</v>
      </c>
      <c r="Q12" s="6"/>
      <c r="R12" s="9"/>
    </row>
    <row r="13" spans="1:18" x14ac:dyDescent="0.25">
      <c r="A13" s="10" t="s">
        <v>16</v>
      </c>
      <c r="B13" s="14"/>
      <c r="D13" s="10" t="s">
        <v>65</v>
      </c>
      <c r="E13" s="5">
        <v>7.77</v>
      </c>
      <c r="I13" s="28">
        <v>44243</v>
      </c>
      <c r="J13" s="7">
        <v>50</v>
      </c>
      <c r="K13" s="10" t="s">
        <v>52</v>
      </c>
      <c r="L13" s="10" t="s">
        <v>3</v>
      </c>
      <c r="Q13" s="6"/>
      <c r="R13" s="9"/>
    </row>
    <row r="14" spans="1:18" ht="13" x14ac:dyDescent="0.3">
      <c r="B14" s="5"/>
      <c r="D14" s="11" t="s">
        <v>4</v>
      </c>
      <c r="E14" s="22">
        <f>SUM(E8:E13)</f>
        <v>72.77</v>
      </c>
      <c r="I14" s="38">
        <v>44260</v>
      </c>
      <c r="J14" s="7">
        <v>25</v>
      </c>
      <c r="K14" s="10" t="s">
        <v>56</v>
      </c>
      <c r="L14" s="10" t="s">
        <v>3</v>
      </c>
      <c r="Q14" s="6"/>
      <c r="R14" s="9"/>
    </row>
    <row r="15" spans="1:18" x14ac:dyDescent="0.25">
      <c r="E15" s="5"/>
      <c r="I15" s="28">
        <v>44261</v>
      </c>
      <c r="J15" s="7">
        <v>25</v>
      </c>
      <c r="K15" s="10" t="s">
        <v>57</v>
      </c>
      <c r="L15" s="10" t="s">
        <v>3</v>
      </c>
      <c r="Q15" s="6"/>
      <c r="R15" s="9"/>
    </row>
    <row r="16" spans="1:18" ht="13" x14ac:dyDescent="0.3">
      <c r="D16" s="19" t="s">
        <v>12</v>
      </c>
      <c r="E16" s="19"/>
      <c r="I16" s="28"/>
      <c r="J16" s="7"/>
      <c r="K16" s="10"/>
      <c r="L16" s="10"/>
      <c r="Q16" s="6"/>
      <c r="R16" s="9"/>
    </row>
    <row r="17" spans="3:18" x14ac:dyDescent="0.25">
      <c r="D17" s="10" t="s">
        <v>13</v>
      </c>
      <c r="E17" s="5">
        <v>3.1</v>
      </c>
      <c r="I17" s="28"/>
      <c r="J17" s="7"/>
      <c r="K17" s="10"/>
      <c r="L17" s="10"/>
      <c r="Q17" s="6"/>
      <c r="R17" s="9"/>
    </row>
    <row r="18" spans="3:18" x14ac:dyDescent="0.25">
      <c r="D18" s="10" t="s">
        <v>14</v>
      </c>
      <c r="E18" s="5">
        <v>1.95</v>
      </c>
      <c r="I18" s="28">
        <v>44275</v>
      </c>
      <c r="J18" s="7">
        <v>10</v>
      </c>
      <c r="K18" s="10" t="s">
        <v>58</v>
      </c>
      <c r="L18" s="10" t="s">
        <v>3</v>
      </c>
      <c r="Q18" s="6"/>
      <c r="R18" s="8"/>
    </row>
    <row r="19" spans="3:18" x14ac:dyDescent="0.25">
      <c r="D19" s="10" t="s">
        <v>73</v>
      </c>
      <c r="E19" s="5"/>
      <c r="I19" s="28">
        <v>44284</v>
      </c>
      <c r="J19" s="7">
        <v>5</v>
      </c>
      <c r="K19" s="10" t="s">
        <v>59</v>
      </c>
      <c r="L19" s="10" t="s">
        <v>3</v>
      </c>
      <c r="Q19" s="5"/>
      <c r="R19" s="8"/>
    </row>
    <row r="20" spans="3:18" x14ac:dyDescent="0.25">
      <c r="D20" s="10" t="s">
        <v>210</v>
      </c>
      <c r="E20" s="5"/>
      <c r="I20" s="29"/>
      <c r="J20" s="30"/>
      <c r="K20" s="27"/>
      <c r="Q20" s="5"/>
      <c r="R20" s="8"/>
    </row>
    <row r="21" spans="3:18" ht="15.5" x14ac:dyDescent="0.35">
      <c r="D21" s="10" t="s">
        <v>17</v>
      </c>
      <c r="E21" s="5"/>
      <c r="I21" s="4" t="s">
        <v>50</v>
      </c>
      <c r="J21" s="30"/>
      <c r="K21" s="27"/>
      <c r="M21" s="31"/>
      <c r="Q21" s="5"/>
      <c r="R21" s="8"/>
    </row>
    <row r="22" spans="3:18" x14ac:dyDescent="0.25">
      <c r="D22" s="10" t="s">
        <v>19</v>
      </c>
      <c r="E22" s="5"/>
      <c r="I22" s="29"/>
      <c r="J22" s="30"/>
      <c r="K22" s="27"/>
      <c r="M22" s="31"/>
      <c r="Q22" s="5"/>
      <c r="R22" s="8"/>
    </row>
    <row r="23" spans="3:18" x14ac:dyDescent="0.25">
      <c r="D23" s="10" t="s">
        <v>204</v>
      </c>
      <c r="E23" s="5"/>
      <c r="I23" s="28"/>
      <c r="M23" s="31"/>
      <c r="Q23" s="5"/>
      <c r="R23" s="8"/>
    </row>
    <row r="24" spans="3:18" x14ac:dyDescent="0.25">
      <c r="D24" s="10" t="s">
        <v>203</v>
      </c>
      <c r="E24" s="5"/>
      <c r="I24" s="28"/>
      <c r="M24" s="31"/>
      <c r="Q24" s="5"/>
      <c r="R24" s="8"/>
    </row>
    <row r="25" spans="3:18" x14ac:dyDescent="0.25">
      <c r="D25" s="10" t="s">
        <v>205</v>
      </c>
      <c r="E25" s="5"/>
      <c r="M25" s="31"/>
      <c r="Q25" s="6"/>
      <c r="R25" s="8"/>
    </row>
    <row r="26" spans="3:18" ht="13" x14ac:dyDescent="0.3">
      <c r="D26" s="11" t="s">
        <v>5</v>
      </c>
      <c r="E26" s="12">
        <f>SUM(E17:E25)</f>
        <v>5.05</v>
      </c>
      <c r="M26" s="31"/>
      <c r="Q26" s="5"/>
      <c r="R26" s="5"/>
    </row>
    <row r="27" spans="3:18" ht="15.5" x14ac:dyDescent="0.35">
      <c r="C27" s="10"/>
      <c r="E27" s="5"/>
      <c r="F27" s="10"/>
      <c r="G27" s="10"/>
      <c r="H27" s="10"/>
      <c r="I27" s="4" t="s">
        <v>51</v>
      </c>
      <c r="M27" s="15"/>
      <c r="Q27" s="5"/>
      <c r="R27" s="5"/>
    </row>
    <row r="28" spans="3:18" ht="13" x14ac:dyDescent="0.3">
      <c r="C28" s="10"/>
      <c r="D28" s="11" t="s">
        <v>15</v>
      </c>
      <c r="E28" s="23">
        <f>E14-E26</f>
        <v>67.72</v>
      </c>
      <c r="F28" s="10"/>
      <c r="G28" s="10"/>
      <c r="H28" s="10"/>
      <c r="I28" s="10"/>
      <c r="J28" s="28"/>
      <c r="K28" s="10"/>
      <c r="L28" s="7"/>
      <c r="M28" s="15"/>
      <c r="Q28" s="5"/>
      <c r="R28" s="5"/>
    </row>
    <row r="29" spans="3:18" x14ac:dyDescent="0.25">
      <c r="C29" s="10"/>
      <c r="D29" s="24"/>
      <c r="E29" s="14"/>
      <c r="F29" s="10"/>
      <c r="G29" s="10"/>
      <c r="H29" s="10"/>
      <c r="J29" s="28"/>
      <c r="K29" s="10"/>
      <c r="L29" s="7"/>
      <c r="M29" s="15"/>
      <c r="Q29" s="5"/>
      <c r="R29" s="5"/>
    </row>
    <row r="30" spans="3:18" x14ac:dyDescent="0.25">
      <c r="C30" s="10"/>
      <c r="F30" s="10"/>
      <c r="G30" s="10"/>
      <c r="H30" s="10"/>
      <c r="J30" s="28"/>
      <c r="K30" s="10"/>
      <c r="L30" s="7"/>
      <c r="M30" s="15"/>
      <c r="Q30" s="5"/>
      <c r="R30" s="5"/>
    </row>
    <row r="31" spans="3:18" x14ac:dyDescent="0.25">
      <c r="C31" s="10"/>
      <c r="F31" s="10"/>
      <c r="G31" s="10"/>
      <c r="H31" s="10"/>
      <c r="J31" s="28"/>
      <c r="K31" s="10"/>
      <c r="L31" s="7"/>
      <c r="M31" s="13"/>
      <c r="Q31" s="5"/>
      <c r="R31" s="5"/>
    </row>
    <row r="32" spans="3:18" x14ac:dyDescent="0.25">
      <c r="J32" s="28"/>
      <c r="K32" s="10"/>
      <c r="L32" s="7"/>
      <c r="Q32" s="5"/>
      <c r="R32" s="5"/>
    </row>
    <row r="33" spans="1:18" x14ac:dyDescent="0.25">
      <c r="D33" s="10"/>
      <c r="E33" s="10"/>
      <c r="I33" s="10"/>
      <c r="J33" s="28"/>
      <c r="K33" s="10"/>
      <c r="L33" s="7"/>
      <c r="Q33" s="5"/>
      <c r="R33" s="5"/>
    </row>
    <row r="34" spans="1:18" x14ac:dyDescent="0.25">
      <c r="D34" s="10"/>
      <c r="E34" s="10"/>
      <c r="J34" s="28"/>
      <c r="K34" s="10"/>
      <c r="L34" s="7"/>
      <c r="N34" s="10"/>
      <c r="Q34" s="5"/>
      <c r="R34" s="5"/>
    </row>
    <row r="35" spans="1:18" x14ac:dyDescent="0.25">
      <c r="A35" s="24"/>
      <c r="B35" s="14"/>
      <c r="D35" s="10"/>
      <c r="E35" s="10"/>
      <c r="J35" s="28"/>
      <c r="K35" s="10"/>
      <c r="L35" s="7"/>
      <c r="N35" s="10"/>
      <c r="Q35" s="5"/>
      <c r="R35" s="5"/>
    </row>
    <row r="36" spans="1:18" x14ac:dyDescent="0.25">
      <c r="A36" s="24"/>
      <c r="B36" s="14"/>
      <c r="D36" s="10"/>
      <c r="E36" s="10"/>
      <c r="J36" s="28"/>
      <c r="K36" s="10"/>
      <c r="L36" s="7"/>
      <c r="N36" s="10"/>
      <c r="Q36" s="5"/>
      <c r="R36" s="5"/>
    </row>
    <row r="37" spans="1:18" x14ac:dyDescent="0.25">
      <c r="A37" s="24"/>
      <c r="B37" s="14"/>
      <c r="D37" s="10"/>
      <c r="E37" s="10"/>
      <c r="I37" s="10"/>
      <c r="J37" s="28"/>
      <c r="K37" s="10"/>
      <c r="L37" s="7"/>
      <c r="M37" s="13"/>
      <c r="N37" s="10"/>
      <c r="Q37" s="5"/>
      <c r="R37" s="5"/>
    </row>
    <row r="38" spans="1:18" x14ac:dyDescent="0.25">
      <c r="A38" s="24"/>
      <c r="B38" s="14"/>
      <c r="I38" s="10"/>
      <c r="J38" s="28"/>
      <c r="K38" s="10"/>
      <c r="L38" s="7"/>
      <c r="M38" s="13"/>
      <c r="N38" s="10"/>
      <c r="Q38" s="5"/>
      <c r="R38" s="5"/>
    </row>
    <row r="39" spans="1:18" x14ac:dyDescent="0.25">
      <c r="A39" s="24"/>
      <c r="B39" s="14"/>
      <c r="I39" s="10"/>
      <c r="J39" s="28"/>
      <c r="K39" s="10"/>
      <c r="L39" s="7"/>
      <c r="M39" s="13"/>
      <c r="Q39" s="5"/>
      <c r="R39" s="5"/>
    </row>
    <row r="40" spans="1:18" x14ac:dyDescent="0.25">
      <c r="A40" s="24" t="s">
        <v>64</v>
      </c>
      <c r="B40" s="14"/>
      <c r="J40" s="28"/>
      <c r="K40" s="10"/>
      <c r="L40" s="7"/>
      <c r="M40" s="13"/>
      <c r="Q40" s="5"/>
      <c r="R40" s="5"/>
    </row>
    <row r="41" spans="1:18" ht="13" x14ac:dyDescent="0.3">
      <c r="A41" s="25" t="s">
        <v>60</v>
      </c>
      <c r="B41" s="14">
        <v>753.42</v>
      </c>
      <c r="I41" s="10"/>
      <c r="J41" s="28"/>
      <c r="K41" s="10"/>
      <c r="L41" s="7"/>
      <c r="Q41" s="5"/>
      <c r="R41" s="5"/>
    </row>
    <row r="42" spans="1:18" ht="13" x14ac:dyDescent="0.3">
      <c r="A42" s="25" t="s">
        <v>61</v>
      </c>
      <c r="B42" s="14">
        <f>E28</f>
        <v>67.72</v>
      </c>
      <c r="J42" s="28"/>
      <c r="K42" s="10"/>
      <c r="L42" s="7"/>
      <c r="N42" s="10"/>
      <c r="Q42" s="5"/>
      <c r="R42" s="5"/>
    </row>
    <row r="43" spans="1:18" ht="13" x14ac:dyDescent="0.3">
      <c r="A43" s="25" t="s">
        <v>62</v>
      </c>
      <c r="B43" s="39">
        <f>B41+B42</f>
        <v>821.14</v>
      </c>
      <c r="J43" s="28"/>
      <c r="N43" s="10"/>
      <c r="Q43" s="5"/>
      <c r="R43" s="5"/>
    </row>
    <row r="44" spans="1:18" ht="13" x14ac:dyDescent="0.3">
      <c r="A44" s="25"/>
      <c r="B44" s="27"/>
      <c r="J44" s="28"/>
      <c r="Q44" s="5"/>
      <c r="R44" s="5"/>
    </row>
    <row r="45" spans="1:18" ht="13" x14ac:dyDescent="0.3">
      <c r="A45" s="42" t="s">
        <v>63</v>
      </c>
      <c r="B45" s="40">
        <f>B10-B43</f>
        <v>0</v>
      </c>
      <c r="I45" s="10"/>
      <c r="J45" s="28"/>
      <c r="L45" s="7"/>
      <c r="M45" s="13"/>
    </row>
    <row r="46" spans="1:18" x14ac:dyDescent="0.25">
      <c r="C46" s="15"/>
      <c r="F46" s="15"/>
      <c r="G46" s="15"/>
      <c r="H46" s="15"/>
      <c r="J46" s="28"/>
      <c r="L46" s="7"/>
      <c r="M46" s="13"/>
    </row>
    <row r="47" spans="1:18" x14ac:dyDescent="0.25">
      <c r="I47" s="10"/>
      <c r="J47" s="28"/>
      <c r="K47" s="10"/>
      <c r="L47" s="7"/>
    </row>
    <row r="48" spans="1:18" x14ac:dyDescent="0.25">
      <c r="J48" s="28"/>
      <c r="K48" s="10"/>
      <c r="L48" s="7"/>
    </row>
    <row r="49" spans="4:14" x14ac:dyDescent="0.25">
      <c r="I49" s="10"/>
      <c r="J49" s="28"/>
      <c r="K49" s="10"/>
      <c r="L49" s="7"/>
      <c r="N49" s="10"/>
    </row>
    <row r="50" spans="4:14" x14ac:dyDescent="0.25">
      <c r="J50" s="28"/>
      <c r="K50" s="10"/>
      <c r="L50" s="7"/>
      <c r="M50" s="13"/>
    </row>
    <row r="51" spans="4:14" x14ac:dyDescent="0.25">
      <c r="I51" s="10"/>
      <c r="J51" s="28"/>
      <c r="K51" s="10"/>
      <c r="L51" s="7"/>
    </row>
    <row r="52" spans="4:14" x14ac:dyDescent="0.25">
      <c r="D52" s="15"/>
      <c r="E52" s="15"/>
      <c r="J52" s="28"/>
      <c r="K52" s="10"/>
      <c r="L52" s="7"/>
    </row>
    <row r="53" spans="4:14" x14ac:dyDescent="0.25">
      <c r="I53" s="10"/>
      <c r="J53" s="28"/>
      <c r="K53" s="10"/>
      <c r="L53" s="7"/>
    </row>
    <row r="54" spans="4:14" x14ac:dyDescent="0.25">
      <c r="J54" s="28"/>
      <c r="L54" s="7"/>
      <c r="N54" s="10"/>
    </row>
    <row r="55" spans="4:14" x14ac:dyDescent="0.25">
      <c r="J55" s="28"/>
      <c r="L55" s="7"/>
    </row>
    <row r="56" spans="4:14" x14ac:dyDescent="0.25">
      <c r="J56" s="28"/>
      <c r="L56" s="7"/>
    </row>
    <row r="57" spans="4:14" x14ac:dyDescent="0.25">
      <c r="J57" s="28"/>
    </row>
    <row r="58" spans="4:14" x14ac:dyDescent="0.25">
      <c r="J58" s="28"/>
    </row>
    <row r="59" spans="4:14" x14ac:dyDescent="0.25">
      <c r="J59" s="28"/>
    </row>
    <row r="60" spans="4:14" x14ac:dyDescent="0.25">
      <c r="J60" s="28"/>
    </row>
    <row r="61" spans="4:14" x14ac:dyDescent="0.25">
      <c r="J61" s="28"/>
    </row>
    <row r="62" spans="4:14" x14ac:dyDescent="0.25">
      <c r="J62" s="28"/>
    </row>
    <row r="67" spans="3:8" x14ac:dyDescent="0.25">
      <c r="C67" s="16"/>
      <c r="F67" s="16"/>
      <c r="G67" s="16"/>
      <c r="H67" s="16"/>
    </row>
    <row r="73" spans="3:8" x14ac:dyDescent="0.25">
      <c r="D73" s="16"/>
      <c r="E73" s="16"/>
    </row>
  </sheetData>
  <mergeCells count="6">
    <mergeCell ref="D5:E5"/>
    <mergeCell ref="A1:B1"/>
    <mergeCell ref="A2:B2"/>
    <mergeCell ref="A3:B3"/>
    <mergeCell ref="A5:B5"/>
    <mergeCell ref="D4:E4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00F0-C22F-48D9-BDF1-859FAF9C70C1}">
  <sheetPr>
    <pageSetUpPr fitToPage="1"/>
  </sheetPr>
  <dimension ref="A1:T72"/>
  <sheetViews>
    <sheetView topLeftCell="A4" workbookViewId="0">
      <selection activeCell="D17" sqref="D17:D25"/>
    </sheetView>
  </sheetViews>
  <sheetFormatPr defaultRowHeight="12.5" x14ac:dyDescent="0.25"/>
  <cols>
    <col min="1" max="1" width="39.54296875" customWidth="1"/>
    <col min="2" max="2" width="10.81640625" customWidth="1"/>
    <col min="3" max="3" width="4.1796875" customWidth="1"/>
    <col min="4" max="4" width="54.36328125" bestFit="1" customWidth="1"/>
    <col min="5" max="9" width="13.26953125" customWidth="1"/>
    <col min="10" max="10" width="14.7265625" customWidth="1"/>
    <col min="11" max="11" width="11.81640625" bestFit="1" customWidth="1"/>
    <col min="12" max="12" width="21.453125" customWidth="1"/>
    <col min="13" max="13" width="7.7265625" customWidth="1"/>
    <col min="14" max="14" width="4" style="1" customWidth="1"/>
    <col min="15" max="15" width="14.81640625" customWidth="1"/>
    <col min="16" max="16" width="9.7265625" customWidth="1"/>
    <col min="18" max="18" width="50.26953125" customWidth="1"/>
    <col min="252" max="252" width="34.1796875" customWidth="1"/>
    <col min="253" max="253" width="10.81640625" customWidth="1"/>
    <col min="256" max="256" width="9.453125" bestFit="1" customWidth="1"/>
    <col min="257" max="257" width="30.81640625" customWidth="1"/>
    <col min="258" max="258" width="9.1796875" bestFit="1" customWidth="1"/>
    <col min="259" max="259" width="9.1796875" customWidth="1"/>
    <col min="508" max="508" width="34.1796875" customWidth="1"/>
    <col min="509" max="509" width="10.81640625" customWidth="1"/>
    <col min="512" max="512" width="9.453125" bestFit="1" customWidth="1"/>
    <col min="513" max="513" width="30.81640625" customWidth="1"/>
    <col min="514" max="514" width="9.1796875" bestFit="1" customWidth="1"/>
    <col min="515" max="515" width="9.1796875" customWidth="1"/>
    <col min="764" max="764" width="34.1796875" customWidth="1"/>
    <col min="765" max="765" width="10.81640625" customWidth="1"/>
    <col min="768" max="768" width="9.453125" bestFit="1" customWidth="1"/>
    <col min="769" max="769" width="30.81640625" customWidth="1"/>
    <col min="770" max="770" width="9.1796875" bestFit="1" customWidth="1"/>
    <col min="771" max="771" width="9.1796875" customWidth="1"/>
    <col min="1020" max="1020" width="34.1796875" customWidth="1"/>
    <col min="1021" max="1021" width="10.81640625" customWidth="1"/>
    <col min="1024" max="1024" width="9.453125" bestFit="1" customWidth="1"/>
    <col min="1025" max="1025" width="30.81640625" customWidth="1"/>
    <col min="1026" max="1026" width="9.1796875" bestFit="1" customWidth="1"/>
    <col min="1027" max="1027" width="9.1796875" customWidth="1"/>
    <col min="1276" max="1276" width="34.1796875" customWidth="1"/>
    <col min="1277" max="1277" width="10.81640625" customWidth="1"/>
    <col min="1280" max="1280" width="9.453125" bestFit="1" customWidth="1"/>
    <col min="1281" max="1281" width="30.81640625" customWidth="1"/>
    <col min="1282" max="1282" width="9.1796875" bestFit="1" customWidth="1"/>
    <col min="1283" max="1283" width="9.1796875" customWidth="1"/>
    <col min="1532" max="1532" width="34.1796875" customWidth="1"/>
    <col min="1533" max="1533" width="10.81640625" customWidth="1"/>
    <col min="1536" max="1536" width="9.453125" bestFit="1" customWidth="1"/>
    <col min="1537" max="1537" width="30.81640625" customWidth="1"/>
    <col min="1538" max="1538" width="9.1796875" bestFit="1" customWidth="1"/>
    <col min="1539" max="1539" width="9.1796875" customWidth="1"/>
    <col min="1788" max="1788" width="34.1796875" customWidth="1"/>
    <col min="1789" max="1789" width="10.81640625" customWidth="1"/>
    <col min="1792" max="1792" width="9.453125" bestFit="1" customWidth="1"/>
    <col min="1793" max="1793" width="30.81640625" customWidth="1"/>
    <col min="1794" max="1794" width="9.1796875" bestFit="1" customWidth="1"/>
    <col min="1795" max="1795" width="9.1796875" customWidth="1"/>
    <col min="2044" max="2044" width="34.1796875" customWidth="1"/>
    <col min="2045" max="2045" width="10.81640625" customWidth="1"/>
    <col min="2048" max="2048" width="9.453125" bestFit="1" customWidth="1"/>
    <col min="2049" max="2049" width="30.81640625" customWidth="1"/>
    <col min="2050" max="2050" width="9.1796875" bestFit="1" customWidth="1"/>
    <col min="2051" max="2051" width="9.1796875" customWidth="1"/>
    <col min="2300" max="2300" width="34.1796875" customWidth="1"/>
    <col min="2301" max="2301" width="10.81640625" customWidth="1"/>
    <col min="2304" max="2304" width="9.453125" bestFit="1" customWidth="1"/>
    <col min="2305" max="2305" width="30.81640625" customWidth="1"/>
    <col min="2306" max="2306" width="9.1796875" bestFit="1" customWidth="1"/>
    <col min="2307" max="2307" width="9.1796875" customWidth="1"/>
    <col min="2556" max="2556" width="34.1796875" customWidth="1"/>
    <col min="2557" max="2557" width="10.81640625" customWidth="1"/>
    <col min="2560" max="2560" width="9.453125" bestFit="1" customWidth="1"/>
    <col min="2561" max="2561" width="30.81640625" customWidth="1"/>
    <col min="2562" max="2562" width="9.1796875" bestFit="1" customWidth="1"/>
    <col min="2563" max="2563" width="9.1796875" customWidth="1"/>
    <col min="2812" max="2812" width="34.1796875" customWidth="1"/>
    <col min="2813" max="2813" width="10.81640625" customWidth="1"/>
    <col min="2816" max="2816" width="9.453125" bestFit="1" customWidth="1"/>
    <col min="2817" max="2817" width="30.81640625" customWidth="1"/>
    <col min="2818" max="2818" width="9.1796875" bestFit="1" customWidth="1"/>
    <col min="2819" max="2819" width="9.1796875" customWidth="1"/>
    <col min="3068" max="3068" width="34.1796875" customWidth="1"/>
    <col min="3069" max="3069" width="10.81640625" customWidth="1"/>
    <col min="3072" max="3072" width="9.453125" bestFit="1" customWidth="1"/>
    <col min="3073" max="3073" width="30.81640625" customWidth="1"/>
    <col min="3074" max="3074" width="9.1796875" bestFit="1" customWidth="1"/>
    <col min="3075" max="3075" width="9.1796875" customWidth="1"/>
    <col min="3324" max="3324" width="34.1796875" customWidth="1"/>
    <col min="3325" max="3325" width="10.81640625" customWidth="1"/>
    <col min="3328" max="3328" width="9.453125" bestFit="1" customWidth="1"/>
    <col min="3329" max="3329" width="30.81640625" customWidth="1"/>
    <col min="3330" max="3330" width="9.1796875" bestFit="1" customWidth="1"/>
    <col min="3331" max="3331" width="9.1796875" customWidth="1"/>
    <col min="3580" max="3580" width="34.1796875" customWidth="1"/>
    <col min="3581" max="3581" width="10.81640625" customWidth="1"/>
    <col min="3584" max="3584" width="9.453125" bestFit="1" customWidth="1"/>
    <col min="3585" max="3585" width="30.81640625" customWidth="1"/>
    <col min="3586" max="3586" width="9.1796875" bestFit="1" customWidth="1"/>
    <col min="3587" max="3587" width="9.1796875" customWidth="1"/>
    <col min="3836" max="3836" width="34.1796875" customWidth="1"/>
    <col min="3837" max="3837" width="10.81640625" customWidth="1"/>
    <col min="3840" max="3840" width="9.453125" bestFit="1" customWidth="1"/>
    <col min="3841" max="3841" width="30.81640625" customWidth="1"/>
    <col min="3842" max="3842" width="9.1796875" bestFit="1" customWidth="1"/>
    <col min="3843" max="3843" width="9.1796875" customWidth="1"/>
    <col min="4092" max="4092" width="34.1796875" customWidth="1"/>
    <col min="4093" max="4093" width="10.81640625" customWidth="1"/>
    <col min="4096" max="4096" width="9.453125" bestFit="1" customWidth="1"/>
    <col min="4097" max="4097" width="30.81640625" customWidth="1"/>
    <col min="4098" max="4098" width="9.1796875" bestFit="1" customWidth="1"/>
    <col min="4099" max="4099" width="9.1796875" customWidth="1"/>
    <col min="4348" max="4348" width="34.1796875" customWidth="1"/>
    <col min="4349" max="4349" width="10.81640625" customWidth="1"/>
    <col min="4352" max="4352" width="9.453125" bestFit="1" customWidth="1"/>
    <col min="4353" max="4353" width="30.81640625" customWidth="1"/>
    <col min="4354" max="4354" width="9.1796875" bestFit="1" customWidth="1"/>
    <col min="4355" max="4355" width="9.1796875" customWidth="1"/>
    <col min="4604" max="4604" width="34.1796875" customWidth="1"/>
    <col min="4605" max="4605" width="10.81640625" customWidth="1"/>
    <col min="4608" max="4608" width="9.453125" bestFit="1" customWidth="1"/>
    <col min="4609" max="4609" width="30.81640625" customWidth="1"/>
    <col min="4610" max="4610" width="9.1796875" bestFit="1" customWidth="1"/>
    <col min="4611" max="4611" width="9.1796875" customWidth="1"/>
    <col min="4860" max="4860" width="34.1796875" customWidth="1"/>
    <col min="4861" max="4861" width="10.81640625" customWidth="1"/>
    <col min="4864" max="4864" width="9.453125" bestFit="1" customWidth="1"/>
    <col min="4865" max="4865" width="30.81640625" customWidth="1"/>
    <col min="4866" max="4866" width="9.1796875" bestFit="1" customWidth="1"/>
    <col min="4867" max="4867" width="9.1796875" customWidth="1"/>
    <col min="5116" max="5116" width="34.1796875" customWidth="1"/>
    <col min="5117" max="5117" width="10.81640625" customWidth="1"/>
    <col min="5120" max="5120" width="9.453125" bestFit="1" customWidth="1"/>
    <col min="5121" max="5121" width="30.81640625" customWidth="1"/>
    <col min="5122" max="5122" width="9.1796875" bestFit="1" customWidth="1"/>
    <col min="5123" max="5123" width="9.1796875" customWidth="1"/>
    <col min="5372" max="5372" width="34.1796875" customWidth="1"/>
    <col min="5373" max="5373" width="10.81640625" customWidth="1"/>
    <col min="5376" max="5376" width="9.453125" bestFit="1" customWidth="1"/>
    <col min="5377" max="5377" width="30.81640625" customWidth="1"/>
    <col min="5378" max="5378" width="9.1796875" bestFit="1" customWidth="1"/>
    <col min="5379" max="5379" width="9.1796875" customWidth="1"/>
    <col min="5628" max="5628" width="34.1796875" customWidth="1"/>
    <col min="5629" max="5629" width="10.81640625" customWidth="1"/>
    <col min="5632" max="5632" width="9.453125" bestFit="1" customWidth="1"/>
    <col min="5633" max="5633" width="30.81640625" customWidth="1"/>
    <col min="5634" max="5634" width="9.1796875" bestFit="1" customWidth="1"/>
    <col min="5635" max="5635" width="9.1796875" customWidth="1"/>
    <col min="5884" max="5884" width="34.1796875" customWidth="1"/>
    <col min="5885" max="5885" width="10.81640625" customWidth="1"/>
    <col min="5888" max="5888" width="9.453125" bestFit="1" customWidth="1"/>
    <col min="5889" max="5889" width="30.81640625" customWidth="1"/>
    <col min="5890" max="5890" width="9.1796875" bestFit="1" customWidth="1"/>
    <col min="5891" max="5891" width="9.1796875" customWidth="1"/>
    <col min="6140" max="6140" width="34.1796875" customWidth="1"/>
    <col min="6141" max="6141" width="10.81640625" customWidth="1"/>
    <col min="6144" max="6144" width="9.453125" bestFit="1" customWidth="1"/>
    <col min="6145" max="6145" width="30.81640625" customWidth="1"/>
    <col min="6146" max="6146" width="9.1796875" bestFit="1" customWidth="1"/>
    <col min="6147" max="6147" width="9.1796875" customWidth="1"/>
    <col min="6396" max="6396" width="34.1796875" customWidth="1"/>
    <col min="6397" max="6397" width="10.81640625" customWidth="1"/>
    <col min="6400" max="6400" width="9.453125" bestFit="1" customWidth="1"/>
    <col min="6401" max="6401" width="30.81640625" customWidth="1"/>
    <col min="6402" max="6402" width="9.1796875" bestFit="1" customWidth="1"/>
    <col min="6403" max="6403" width="9.1796875" customWidth="1"/>
    <col min="6652" max="6652" width="34.1796875" customWidth="1"/>
    <col min="6653" max="6653" width="10.81640625" customWidth="1"/>
    <col min="6656" max="6656" width="9.453125" bestFit="1" customWidth="1"/>
    <col min="6657" max="6657" width="30.81640625" customWidth="1"/>
    <col min="6658" max="6658" width="9.1796875" bestFit="1" customWidth="1"/>
    <col min="6659" max="6659" width="9.1796875" customWidth="1"/>
    <col min="6908" max="6908" width="34.1796875" customWidth="1"/>
    <col min="6909" max="6909" width="10.81640625" customWidth="1"/>
    <col min="6912" max="6912" width="9.453125" bestFit="1" customWidth="1"/>
    <col min="6913" max="6913" width="30.81640625" customWidth="1"/>
    <col min="6914" max="6914" width="9.1796875" bestFit="1" customWidth="1"/>
    <col min="6915" max="6915" width="9.1796875" customWidth="1"/>
    <col min="7164" max="7164" width="34.1796875" customWidth="1"/>
    <col min="7165" max="7165" width="10.81640625" customWidth="1"/>
    <col min="7168" max="7168" width="9.453125" bestFit="1" customWidth="1"/>
    <col min="7169" max="7169" width="30.81640625" customWidth="1"/>
    <col min="7170" max="7170" width="9.1796875" bestFit="1" customWidth="1"/>
    <col min="7171" max="7171" width="9.1796875" customWidth="1"/>
    <col min="7420" max="7420" width="34.1796875" customWidth="1"/>
    <col min="7421" max="7421" width="10.81640625" customWidth="1"/>
    <col min="7424" max="7424" width="9.453125" bestFit="1" customWidth="1"/>
    <col min="7425" max="7425" width="30.81640625" customWidth="1"/>
    <col min="7426" max="7426" width="9.1796875" bestFit="1" customWidth="1"/>
    <col min="7427" max="7427" width="9.1796875" customWidth="1"/>
    <col min="7676" max="7676" width="34.1796875" customWidth="1"/>
    <col min="7677" max="7677" width="10.81640625" customWidth="1"/>
    <col min="7680" max="7680" width="9.453125" bestFit="1" customWidth="1"/>
    <col min="7681" max="7681" width="30.81640625" customWidth="1"/>
    <col min="7682" max="7682" width="9.1796875" bestFit="1" customWidth="1"/>
    <col min="7683" max="7683" width="9.1796875" customWidth="1"/>
    <col min="7932" max="7932" width="34.1796875" customWidth="1"/>
    <col min="7933" max="7933" width="10.81640625" customWidth="1"/>
    <col min="7936" max="7936" width="9.453125" bestFit="1" customWidth="1"/>
    <col min="7937" max="7937" width="30.81640625" customWidth="1"/>
    <col min="7938" max="7938" width="9.1796875" bestFit="1" customWidth="1"/>
    <col min="7939" max="7939" width="9.1796875" customWidth="1"/>
    <col min="8188" max="8188" width="34.1796875" customWidth="1"/>
    <col min="8189" max="8189" width="10.81640625" customWidth="1"/>
    <col min="8192" max="8192" width="9.453125" bestFit="1" customWidth="1"/>
    <col min="8193" max="8193" width="30.81640625" customWidth="1"/>
    <col min="8194" max="8194" width="9.1796875" bestFit="1" customWidth="1"/>
    <col min="8195" max="8195" width="9.1796875" customWidth="1"/>
    <col min="8444" max="8444" width="34.1796875" customWidth="1"/>
    <col min="8445" max="8445" width="10.81640625" customWidth="1"/>
    <col min="8448" max="8448" width="9.453125" bestFit="1" customWidth="1"/>
    <col min="8449" max="8449" width="30.81640625" customWidth="1"/>
    <col min="8450" max="8450" width="9.1796875" bestFit="1" customWidth="1"/>
    <col min="8451" max="8451" width="9.1796875" customWidth="1"/>
    <col min="8700" max="8700" width="34.1796875" customWidth="1"/>
    <col min="8701" max="8701" width="10.81640625" customWidth="1"/>
    <col min="8704" max="8704" width="9.453125" bestFit="1" customWidth="1"/>
    <col min="8705" max="8705" width="30.81640625" customWidth="1"/>
    <col min="8706" max="8706" width="9.1796875" bestFit="1" customWidth="1"/>
    <col min="8707" max="8707" width="9.1796875" customWidth="1"/>
    <col min="8956" max="8956" width="34.1796875" customWidth="1"/>
    <col min="8957" max="8957" width="10.81640625" customWidth="1"/>
    <col min="8960" max="8960" width="9.453125" bestFit="1" customWidth="1"/>
    <col min="8961" max="8961" width="30.81640625" customWidth="1"/>
    <col min="8962" max="8962" width="9.1796875" bestFit="1" customWidth="1"/>
    <col min="8963" max="8963" width="9.1796875" customWidth="1"/>
    <col min="9212" max="9212" width="34.1796875" customWidth="1"/>
    <col min="9213" max="9213" width="10.81640625" customWidth="1"/>
    <col min="9216" max="9216" width="9.453125" bestFit="1" customWidth="1"/>
    <col min="9217" max="9217" width="30.81640625" customWidth="1"/>
    <col min="9218" max="9218" width="9.1796875" bestFit="1" customWidth="1"/>
    <col min="9219" max="9219" width="9.1796875" customWidth="1"/>
    <col min="9468" max="9468" width="34.1796875" customWidth="1"/>
    <col min="9469" max="9469" width="10.81640625" customWidth="1"/>
    <col min="9472" max="9472" width="9.453125" bestFit="1" customWidth="1"/>
    <col min="9473" max="9473" width="30.81640625" customWidth="1"/>
    <col min="9474" max="9474" width="9.1796875" bestFit="1" customWidth="1"/>
    <col min="9475" max="9475" width="9.1796875" customWidth="1"/>
    <col min="9724" max="9724" width="34.1796875" customWidth="1"/>
    <col min="9725" max="9725" width="10.81640625" customWidth="1"/>
    <col min="9728" max="9728" width="9.453125" bestFit="1" customWidth="1"/>
    <col min="9729" max="9729" width="30.81640625" customWidth="1"/>
    <col min="9730" max="9730" width="9.1796875" bestFit="1" customWidth="1"/>
    <col min="9731" max="9731" width="9.1796875" customWidth="1"/>
    <col min="9980" max="9980" width="34.1796875" customWidth="1"/>
    <col min="9981" max="9981" width="10.81640625" customWidth="1"/>
    <col min="9984" max="9984" width="9.453125" bestFit="1" customWidth="1"/>
    <col min="9985" max="9985" width="30.81640625" customWidth="1"/>
    <col min="9986" max="9986" width="9.1796875" bestFit="1" customWidth="1"/>
    <col min="9987" max="9987" width="9.1796875" customWidth="1"/>
    <col min="10236" max="10236" width="34.1796875" customWidth="1"/>
    <col min="10237" max="10237" width="10.81640625" customWidth="1"/>
    <col min="10240" max="10240" width="9.453125" bestFit="1" customWidth="1"/>
    <col min="10241" max="10241" width="30.81640625" customWidth="1"/>
    <col min="10242" max="10242" width="9.1796875" bestFit="1" customWidth="1"/>
    <col min="10243" max="10243" width="9.1796875" customWidth="1"/>
    <col min="10492" max="10492" width="34.1796875" customWidth="1"/>
    <col min="10493" max="10493" width="10.81640625" customWidth="1"/>
    <col min="10496" max="10496" width="9.453125" bestFit="1" customWidth="1"/>
    <col min="10497" max="10497" width="30.81640625" customWidth="1"/>
    <col min="10498" max="10498" width="9.1796875" bestFit="1" customWidth="1"/>
    <col min="10499" max="10499" width="9.1796875" customWidth="1"/>
    <col min="10748" max="10748" width="34.1796875" customWidth="1"/>
    <col min="10749" max="10749" width="10.81640625" customWidth="1"/>
    <col min="10752" max="10752" width="9.453125" bestFit="1" customWidth="1"/>
    <col min="10753" max="10753" width="30.81640625" customWidth="1"/>
    <col min="10754" max="10754" width="9.1796875" bestFit="1" customWidth="1"/>
    <col min="10755" max="10755" width="9.1796875" customWidth="1"/>
    <col min="11004" max="11004" width="34.1796875" customWidth="1"/>
    <col min="11005" max="11005" width="10.81640625" customWidth="1"/>
    <col min="11008" max="11008" width="9.453125" bestFit="1" customWidth="1"/>
    <col min="11009" max="11009" width="30.81640625" customWidth="1"/>
    <col min="11010" max="11010" width="9.1796875" bestFit="1" customWidth="1"/>
    <col min="11011" max="11011" width="9.1796875" customWidth="1"/>
    <col min="11260" max="11260" width="34.1796875" customWidth="1"/>
    <col min="11261" max="11261" width="10.81640625" customWidth="1"/>
    <col min="11264" max="11264" width="9.453125" bestFit="1" customWidth="1"/>
    <col min="11265" max="11265" width="30.81640625" customWidth="1"/>
    <col min="11266" max="11266" width="9.1796875" bestFit="1" customWidth="1"/>
    <col min="11267" max="11267" width="9.1796875" customWidth="1"/>
    <col min="11516" max="11516" width="34.1796875" customWidth="1"/>
    <col min="11517" max="11517" width="10.81640625" customWidth="1"/>
    <col min="11520" max="11520" width="9.453125" bestFit="1" customWidth="1"/>
    <col min="11521" max="11521" width="30.81640625" customWidth="1"/>
    <col min="11522" max="11522" width="9.1796875" bestFit="1" customWidth="1"/>
    <col min="11523" max="11523" width="9.1796875" customWidth="1"/>
    <col min="11772" max="11772" width="34.1796875" customWidth="1"/>
    <col min="11773" max="11773" width="10.81640625" customWidth="1"/>
    <col min="11776" max="11776" width="9.453125" bestFit="1" customWidth="1"/>
    <col min="11777" max="11777" width="30.81640625" customWidth="1"/>
    <col min="11778" max="11778" width="9.1796875" bestFit="1" customWidth="1"/>
    <col min="11779" max="11779" width="9.1796875" customWidth="1"/>
    <col min="12028" max="12028" width="34.1796875" customWidth="1"/>
    <col min="12029" max="12029" width="10.81640625" customWidth="1"/>
    <col min="12032" max="12032" width="9.453125" bestFit="1" customWidth="1"/>
    <col min="12033" max="12033" width="30.81640625" customWidth="1"/>
    <col min="12034" max="12034" width="9.1796875" bestFit="1" customWidth="1"/>
    <col min="12035" max="12035" width="9.1796875" customWidth="1"/>
    <col min="12284" max="12284" width="34.1796875" customWidth="1"/>
    <col min="12285" max="12285" width="10.81640625" customWidth="1"/>
    <col min="12288" max="12288" width="9.453125" bestFit="1" customWidth="1"/>
    <col min="12289" max="12289" width="30.81640625" customWidth="1"/>
    <col min="12290" max="12290" width="9.1796875" bestFit="1" customWidth="1"/>
    <col min="12291" max="12291" width="9.1796875" customWidth="1"/>
    <col min="12540" max="12540" width="34.1796875" customWidth="1"/>
    <col min="12541" max="12541" width="10.81640625" customWidth="1"/>
    <col min="12544" max="12544" width="9.453125" bestFit="1" customWidth="1"/>
    <col min="12545" max="12545" width="30.81640625" customWidth="1"/>
    <col min="12546" max="12546" width="9.1796875" bestFit="1" customWidth="1"/>
    <col min="12547" max="12547" width="9.1796875" customWidth="1"/>
    <col min="12796" max="12796" width="34.1796875" customWidth="1"/>
    <col min="12797" max="12797" width="10.81640625" customWidth="1"/>
    <col min="12800" max="12800" width="9.453125" bestFit="1" customWidth="1"/>
    <col min="12801" max="12801" width="30.81640625" customWidth="1"/>
    <col min="12802" max="12802" width="9.1796875" bestFit="1" customWidth="1"/>
    <col min="12803" max="12803" width="9.1796875" customWidth="1"/>
    <col min="13052" max="13052" width="34.1796875" customWidth="1"/>
    <col min="13053" max="13053" width="10.81640625" customWidth="1"/>
    <col min="13056" max="13056" width="9.453125" bestFit="1" customWidth="1"/>
    <col min="13057" max="13057" width="30.81640625" customWidth="1"/>
    <col min="13058" max="13058" width="9.1796875" bestFit="1" customWidth="1"/>
    <col min="13059" max="13059" width="9.1796875" customWidth="1"/>
    <col min="13308" max="13308" width="34.1796875" customWidth="1"/>
    <col min="13309" max="13309" width="10.81640625" customWidth="1"/>
    <col min="13312" max="13312" width="9.453125" bestFit="1" customWidth="1"/>
    <col min="13313" max="13313" width="30.81640625" customWidth="1"/>
    <col min="13314" max="13314" width="9.1796875" bestFit="1" customWidth="1"/>
    <col min="13315" max="13315" width="9.1796875" customWidth="1"/>
    <col min="13564" max="13564" width="34.1796875" customWidth="1"/>
    <col min="13565" max="13565" width="10.81640625" customWidth="1"/>
    <col min="13568" max="13568" width="9.453125" bestFit="1" customWidth="1"/>
    <col min="13569" max="13569" width="30.81640625" customWidth="1"/>
    <col min="13570" max="13570" width="9.1796875" bestFit="1" customWidth="1"/>
    <col min="13571" max="13571" width="9.1796875" customWidth="1"/>
    <col min="13820" max="13820" width="34.1796875" customWidth="1"/>
    <col min="13821" max="13821" width="10.81640625" customWidth="1"/>
    <col min="13824" max="13824" width="9.453125" bestFit="1" customWidth="1"/>
    <col min="13825" max="13825" width="30.81640625" customWidth="1"/>
    <col min="13826" max="13826" width="9.1796875" bestFit="1" customWidth="1"/>
    <col min="13827" max="13827" width="9.1796875" customWidth="1"/>
    <col min="14076" max="14076" width="34.1796875" customWidth="1"/>
    <col min="14077" max="14077" width="10.81640625" customWidth="1"/>
    <col min="14080" max="14080" width="9.453125" bestFit="1" customWidth="1"/>
    <col min="14081" max="14081" width="30.81640625" customWidth="1"/>
    <col min="14082" max="14082" width="9.1796875" bestFit="1" customWidth="1"/>
    <col min="14083" max="14083" width="9.1796875" customWidth="1"/>
    <col min="14332" max="14332" width="34.1796875" customWidth="1"/>
    <col min="14333" max="14333" width="10.81640625" customWidth="1"/>
    <col min="14336" max="14336" width="9.453125" bestFit="1" customWidth="1"/>
    <col min="14337" max="14337" width="30.81640625" customWidth="1"/>
    <col min="14338" max="14338" width="9.1796875" bestFit="1" customWidth="1"/>
    <col min="14339" max="14339" width="9.1796875" customWidth="1"/>
    <col min="14588" max="14588" width="34.1796875" customWidth="1"/>
    <col min="14589" max="14589" width="10.81640625" customWidth="1"/>
    <col min="14592" max="14592" width="9.453125" bestFit="1" customWidth="1"/>
    <col min="14593" max="14593" width="30.81640625" customWidth="1"/>
    <col min="14594" max="14594" width="9.1796875" bestFit="1" customWidth="1"/>
    <col min="14595" max="14595" width="9.1796875" customWidth="1"/>
    <col min="14844" max="14844" width="34.1796875" customWidth="1"/>
    <col min="14845" max="14845" width="10.81640625" customWidth="1"/>
    <col min="14848" max="14848" width="9.453125" bestFit="1" customWidth="1"/>
    <col min="14849" max="14849" width="30.81640625" customWidth="1"/>
    <col min="14850" max="14850" width="9.1796875" bestFit="1" customWidth="1"/>
    <col min="14851" max="14851" width="9.1796875" customWidth="1"/>
    <col min="15100" max="15100" width="34.1796875" customWidth="1"/>
    <col min="15101" max="15101" width="10.81640625" customWidth="1"/>
    <col min="15104" max="15104" width="9.453125" bestFit="1" customWidth="1"/>
    <col min="15105" max="15105" width="30.81640625" customWidth="1"/>
    <col min="15106" max="15106" width="9.1796875" bestFit="1" customWidth="1"/>
    <col min="15107" max="15107" width="9.1796875" customWidth="1"/>
    <col min="15356" max="15356" width="34.1796875" customWidth="1"/>
    <col min="15357" max="15357" width="10.81640625" customWidth="1"/>
    <col min="15360" max="15360" width="9.453125" bestFit="1" customWidth="1"/>
    <col min="15361" max="15361" width="30.81640625" customWidth="1"/>
    <col min="15362" max="15362" width="9.1796875" bestFit="1" customWidth="1"/>
    <col min="15363" max="15363" width="9.1796875" customWidth="1"/>
    <col min="15612" max="15612" width="34.1796875" customWidth="1"/>
    <col min="15613" max="15613" width="10.81640625" customWidth="1"/>
    <col min="15616" max="15616" width="9.453125" bestFit="1" customWidth="1"/>
    <col min="15617" max="15617" width="30.81640625" customWidth="1"/>
    <col min="15618" max="15618" width="9.1796875" bestFit="1" customWidth="1"/>
    <col min="15619" max="15619" width="9.1796875" customWidth="1"/>
    <col min="15868" max="15868" width="34.1796875" customWidth="1"/>
    <col min="15869" max="15869" width="10.81640625" customWidth="1"/>
    <col min="15872" max="15872" width="9.453125" bestFit="1" customWidth="1"/>
    <col min="15873" max="15873" width="30.81640625" customWidth="1"/>
    <col min="15874" max="15874" width="9.1796875" bestFit="1" customWidth="1"/>
    <col min="15875" max="15875" width="9.1796875" customWidth="1"/>
    <col min="16124" max="16124" width="34.1796875" customWidth="1"/>
    <col min="16125" max="16125" width="10.81640625" customWidth="1"/>
    <col min="16128" max="16128" width="9.453125" bestFit="1" customWidth="1"/>
    <col min="16129" max="16129" width="30.81640625" customWidth="1"/>
    <col min="16130" max="16130" width="9.1796875" bestFit="1" customWidth="1"/>
    <col min="16131" max="16131" width="9.1796875" customWidth="1"/>
  </cols>
  <sheetData>
    <row r="1" spans="1:20" ht="16.5" x14ac:dyDescent="0.35">
      <c r="A1" s="73" t="s">
        <v>0</v>
      </c>
      <c r="B1" s="73"/>
      <c r="J1" s="43"/>
      <c r="O1" s="43"/>
    </row>
    <row r="2" spans="1:20" ht="15.5" x14ac:dyDescent="0.35">
      <c r="A2" s="77" t="s">
        <v>46</v>
      </c>
      <c r="B2" s="77"/>
      <c r="J2" s="43"/>
      <c r="O2" s="43"/>
    </row>
    <row r="3" spans="1:20" ht="13" x14ac:dyDescent="0.3">
      <c r="A3" s="78" t="s">
        <v>66</v>
      </c>
      <c r="B3" s="74"/>
      <c r="J3" s="43"/>
      <c r="O3" s="43"/>
    </row>
    <row r="4" spans="1:20" ht="15.5" x14ac:dyDescent="0.35">
      <c r="A4" s="2"/>
      <c r="B4" s="3"/>
      <c r="D4" s="75" t="s">
        <v>7</v>
      </c>
      <c r="E4" s="75"/>
      <c r="J4" s="43"/>
      <c r="O4" s="43"/>
    </row>
    <row r="5" spans="1:20" ht="15.5" x14ac:dyDescent="0.35">
      <c r="A5" s="75" t="s">
        <v>67</v>
      </c>
      <c r="B5" s="75"/>
      <c r="D5" s="76" t="s">
        <v>68</v>
      </c>
      <c r="E5" s="76"/>
      <c r="J5" s="44" t="s">
        <v>49</v>
      </c>
      <c r="O5" s="44" t="s">
        <v>50</v>
      </c>
      <c r="P5" s="4"/>
    </row>
    <row r="6" spans="1:20" ht="15.5" x14ac:dyDescent="0.35">
      <c r="A6" s="21" t="s">
        <v>9</v>
      </c>
      <c r="B6" s="35"/>
      <c r="D6" s="34"/>
      <c r="E6" s="34"/>
      <c r="J6" s="44"/>
      <c r="O6" s="43"/>
    </row>
    <row r="7" spans="1:20" ht="13" x14ac:dyDescent="0.3">
      <c r="A7" t="s">
        <v>2</v>
      </c>
      <c r="B7" s="5">
        <v>52.16</v>
      </c>
      <c r="D7" s="19" t="s">
        <v>8</v>
      </c>
      <c r="E7" s="5"/>
      <c r="J7" s="45">
        <v>44203</v>
      </c>
      <c r="K7" s="7">
        <v>40</v>
      </c>
      <c r="L7" s="10" t="s">
        <v>31</v>
      </c>
      <c r="M7" s="10" t="s">
        <v>3</v>
      </c>
      <c r="O7" s="45">
        <v>44290</v>
      </c>
      <c r="P7" s="48" t="s">
        <v>69</v>
      </c>
      <c r="Q7" s="7">
        <v>762.48</v>
      </c>
      <c r="R7" s="10" t="s">
        <v>70</v>
      </c>
      <c r="S7" s="6"/>
    </row>
    <row r="8" spans="1:20" x14ac:dyDescent="0.25">
      <c r="A8" t="s">
        <v>6</v>
      </c>
      <c r="B8" s="5">
        <v>427.56</v>
      </c>
      <c r="D8" s="10" t="s">
        <v>114</v>
      </c>
      <c r="E8" s="5">
        <v>440</v>
      </c>
      <c r="J8" s="45">
        <v>44204</v>
      </c>
      <c r="K8" s="7">
        <v>20</v>
      </c>
      <c r="L8" s="10" t="s">
        <v>32</v>
      </c>
      <c r="M8" s="10" t="s">
        <v>3</v>
      </c>
      <c r="O8" s="45"/>
      <c r="P8" s="10"/>
      <c r="Q8" s="7"/>
      <c r="R8" s="10"/>
      <c r="S8" s="6"/>
      <c r="T8" s="8"/>
    </row>
    <row r="9" spans="1:20" x14ac:dyDescent="0.25">
      <c r="A9" s="10" t="s">
        <v>25</v>
      </c>
      <c r="B9" s="5">
        <v>0</v>
      </c>
      <c r="D9" s="10" t="s">
        <v>115</v>
      </c>
      <c r="E9" s="5"/>
      <c r="J9" s="45">
        <v>44204</v>
      </c>
      <c r="K9" s="7">
        <v>50</v>
      </c>
      <c r="L9" s="10" t="s">
        <v>33</v>
      </c>
      <c r="M9" s="10" t="s">
        <v>3</v>
      </c>
      <c r="O9" s="43"/>
      <c r="Q9" s="7"/>
      <c r="S9" s="6"/>
      <c r="T9" s="8"/>
    </row>
    <row r="10" spans="1:20" ht="13" x14ac:dyDescent="0.3">
      <c r="A10" s="11" t="s">
        <v>11</v>
      </c>
      <c r="B10" s="12">
        <f>SUM(B7:B9)</f>
        <v>479.72</v>
      </c>
      <c r="D10" s="10" t="s">
        <v>132</v>
      </c>
      <c r="E10" s="5"/>
      <c r="J10" s="45">
        <v>44221</v>
      </c>
      <c r="K10" s="7">
        <v>50</v>
      </c>
      <c r="L10" s="10" t="s">
        <v>34</v>
      </c>
      <c r="M10" s="10" t="s">
        <v>3</v>
      </c>
      <c r="O10" s="43"/>
      <c r="Q10" s="7"/>
      <c r="S10" s="6"/>
      <c r="T10" s="9"/>
    </row>
    <row r="11" spans="1:20" x14ac:dyDescent="0.25">
      <c r="B11" s="14"/>
      <c r="D11" s="10" t="s">
        <v>196</v>
      </c>
      <c r="E11" s="5"/>
      <c r="J11" s="45">
        <v>44224</v>
      </c>
      <c r="K11" s="7">
        <v>30</v>
      </c>
      <c r="L11" s="10" t="s">
        <v>35</v>
      </c>
      <c r="M11" s="10" t="s">
        <v>3</v>
      </c>
      <c r="O11" s="43"/>
      <c r="S11" s="6"/>
      <c r="T11" s="9"/>
    </row>
    <row r="12" spans="1:20" x14ac:dyDescent="0.25">
      <c r="A12" s="21" t="s">
        <v>10</v>
      </c>
      <c r="B12" s="14"/>
      <c r="D12" s="10" t="s">
        <v>102</v>
      </c>
      <c r="E12" s="5"/>
      <c r="J12" s="45">
        <v>44225</v>
      </c>
      <c r="K12" s="7">
        <v>25</v>
      </c>
      <c r="L12" s="10" t="s">
        <v>36</v>
      </c>
      <c r="M12" s="10" t="s">
        <v>3</v>
      </c>
      <c r="O12" s="43"/>
      <c r="S12" s="6"/>
      <c r="T12" s="9"/>
    </row>
    <row r="13" spans="1:20" x14ac:dyDescent="0.25">
      <c r="A13" s="10" t="s">
        <v>16</v>
      </c>
      <c r="B13" s="14"/>
      <c r="D13" s="10" t="s">
        <v>65</v>
      </c>
      <c r="E13" s="5"/>
      <c r="J13" s="45">
        <v>44243</v>
      </c>
      <c r="K13" s="7">
        <v>50</v>
      </c>
      <c r="L13" s="10" t="s">
        <v>52</v>
      </c>
      <c r="M13" s="10" t="s">
        <v>3</v>
      </c>
      <c r="O13" s="43"/>
      <c r="S13" s="6"/>
      <c r="T13" s="9"/>
    </row>
    <row r="14" spans="1:20" ht="13" x14ac:dyDescent="0.3">
      <c r="B14" s="5"/>
      <c r="D14" s="11" t="s">
        <v>4</v>
      </c>
      <c r="E14" s="22">
        <f>SUM(E8:E13)</f>
        <v>440</v>
      </c>
      <c r="J14" s="46">
        <v>44260</v>
      </c>
      <c r="K14" s="7">
        <v>25</v>
      </c>
      <c r="L14" s="10" t="s">
        <v>56</v>
      </c>
      <c r="M14" s="10" t="s">
        <v>3</v>
      </c>
      <c r="O14" s="43"/>
      <c r="S14" s="6"/>
      <c r="T14" s="9"/>
    </row>
    <row r="15" spans="1:20" x14ac:dyDescent="0.25">
      <c r="E15" s="5"/>
      <c r="J15" s="45">
        <v>44261</v>
      </c>
      <c r="K15" s="7">
        <v>25</v>
      </c>
      <c r="L15" s="10" t="s">
        <v>57</v>
      </c>
      <c r="M15" s="10" t="s">
        <v>3</v>
      </c>
      <c r="O15" s="43"/>
      <c r="S15" s="6"/>
      <c r="T15" s="9"/>
    </row>
    <row r="16" spans="1:20" ht="13" x14ac:dyDescent="0.3">
      <c r="D16" s="19" t="s">
        <v>12</v>
      </c>
      <c r="E16" s="19"/>
      <c r="J16" s="45">
        <v>44275</v>
      </c>
      <c r="K16" s="7">
        <v>10</v>
      </c>
      <c r="L16" s="10" t="s">
        <v>58</v>
      </c>
      <c r="M16" s="10" t="s">
        <v>3</v>
      </c>
      <c r="O16" s="43"/>
      <c r="S16" s="6"/>
      <c r="T16" s="8"/>
    </row>
    <row r="17" spans="3:20" x14ac:dyDescent="0.25">
      <c r="D17" s="10" t="s">
        <v>13</v>
      </c>
      <c r="E17" s="5">
        <v>16.989999999999998</v>
      </c>
      <c r="J17" s="45"/>
      <c r="K17" s="7"/>
      <c r="L17" s="10"/>
      <c r="M17" s="10"/>
      <c r="O17" s="43"/>
      <c r="S17" s="6"/>
      <c r="T17" s="8"/>
    </row>
    <row r="18" spans="3:20" x14ac:dyDescent="0.25">
      <c r="D18" s="10" t="s">
        <v>14</v>
      </c>
      <c r="E18" s="5">
        <v>1.95</v>
      </c>
      <c r="J18" s="45">
        <v>44284</v>
      </c>
      <c r="K18" s="7">
        <v>5</v>
      </c>
      <c r="L18" s="10" t="s">
        <v>59</v>
      </c>
      <c r="M18" s="10" t="s">
        <v>3</v>
      </c>
      <c r="O18" s="43"/>
      <c r="S18" s="5"/>
      <c r="T18" s="8"/>
    </row>
    <row r="19" spans="3:20" x14ac:dyDescent="0.25">
      <c r="D19" s="10" t="s">
        <v>73</v>
      </c>
      <c r="E19" s="5">
        <v>762.48</v>
      </c>
      <c r="J19" s="45">
        <v>44291</v>
      </c>
      <c r="K19" s="30">
        <v>30</v>
      </c>
      <c r="L19" s="41" t="s">
        <v>74</v>
      </c>
      <c r="M19" s="10" t="s">
        <v>3</v>
      </c>
      <c r="O19" s="43"/>
      <c r="S19" s="5"/>
      <c r="T19" s="8"/>
    </row>
    <row r="20" spans="3:20" x14ac:dyDescent="0.25">
      <c r="D20" s="10" t="s">
        <v>210</v>
      </c>
      <c r="E20" s="5"/>
      <c r="J20" s="45">
        <v>44292</v>
      </c>
      <c r="K20" s="30">
        <v>30</v>
      </c>
      <c r="L20" s="50" t="s">
        <v>75</v>
      </c>
      <c r="M20" s="10" t="s">
        <v>3</v>
      </c>
      <c r="N20" s="31"/>
      <c r="O20" s="43"/>
      <c r="S20" s="5"/>
      <c r="T20" s="8"/>
    </row>
    <row r="21" spans="3:20" x14ac:dyDescent="0.25">
      <c r="D21" s="10" t="s">
        <v>17</v>
      </c>
      <c r="E21" s="5"/>
      <c r="J21" s="45">
        <v>44293</v>
      </c>
      <c r="K21" s="30">
        <v>50</v>
      </c>
      <c r="L21" s="50" t="s">
        <v>76</v>
      </c>
      <c r="M21" s="10" t="s">
        <v>3</v>
      </c>
      <c r="N21" s="31"/>
      <c r="O21" s="43"/>
      <c r="S21" s="5"/>
      <c r="T21" s="8"/>
    </row>
    <row r="22" spans="3:20" x14ac:dyDescent="0.25">
      <c r="D22" s="10" t="s">
        <v>19</v>
      </c>
      <c r="E22" s="5"/>
      <c r="J22" s="45">
        <v>44294</v>
      </c>
      <c r="K22" s="49">
        <v>25</v>
      </c>
      <c r="L22" s="50" t="s">
        <v>77</v>
      </c>
      <c r="M22" s="10" t="s">
        <v>3</v>
      </c>
      <c r="N22" s="31"/>
      <c r="O22" s="43"/>
      <c r="S22" s="5"/>
      <c r="T22" s="8"/>
    </row>
    <row r="23" spans="3:20" x14ac:dyDescent="0.25">
      <c r="D23" s="10" t="s">
        <v>204</v>
      </c>
      <c r="E23" s="5"/>
      <c r="J23" s="45">
        <v>44294</v>
      </c>
      <c r="K23" s="49">
        <v>50</v>
      </c>
      <c r="L23" s="50" t="s">
        <v>78</v>
      </c>
      <c r="M23" s="10" t="s">
        <v>3</v>
      </c>
      <c r="N23" s="31"/>
      <c r="O23" s="43"/>
      <c r="S23" s="5"/>
      <c r="T23" s="8"/>
    </row>
    <row r="24" spans="3:20" x14ac:dyDescent="0.25">
      <c r="D24" s="10" t="s">
        <v>203</v>
      </c>
      <c r="E24" s="5"/>
      <c r="J24" s="45">
        <v>44299</v>
      </c>
      <c r="K24" s="49">
        <v>50</v>
      </c>
      <c r="L24" s="50" t="s">
        <v>79</v>
      </c>
      <c r="M24" s="10" t="s">
        <v>3</v>
      </c>
      <c r="N24" s="31"/>
      <c r="O24" s="43"/>
      <c r="S24" s="6"/>
      <c r="T24" s="8"/>
    </row>
    <row r="25" spans="3:20" x14ac:dyDescent="0.25">
      <c r="D25" s="10" t="s">
        <v>205</v>
      </c>
      <c r="E25" s="5"/>
      <c r="J25" s="45">
        <v>44299</v>
      </c>
      <c r="K25" s="49">
        <v>15</v>
      </c>
      <c r="L25" s="50" t="s">
        <v>80</v>
      </c>
      <c r="M25" s="10" t="s">
        <v>3</v>
      </c>
      <c r="N25" s="31"/>
      <c r="O25" s="43"/>
      <c r="S25" s="5"/>
      <c r="T25" s="5"/>
    </row>
    <row r="26" spans="3:20" ht="13" x14ac:dyDescent="0.3">
      <c r="C26" s="10"/>
      <c r="D26" s="11" t="s">
        <v>5</v>
      </c>
      <c r="E26" s="12">
        <f>SUM(E17:E25)</f>
        <v>781.42000000000007</v>
      </c>
      <c r="F26" s="10"/>
      <c r="G26" s="10"/>
      <c r="H26" s="10"/>
      <c r="I26" s="10"/>
      <c r="J26" s="45">
        <v>44300</v>
      </c>
      <c r="K26" s="49">
        <v>25</v>
      </c>
      <c r="L26" s="50" t="s">
        <v>81</v>
      </c>
      <c r="M26" s="10" t="s">
        <v>3</v>
      </c>
      <c r="N26" s="15"/>
      <c r="O26" s="43"/>
      <c r="S26" s="5"/>
      <c r="T26" s="5"/>
    </row>
    <row r="27" spans="3:20" x14ac:dyDescent="0.25">
      <c r="C27" s="10"/>
      <c r="E27" s="5"/>
      <c r="F27" s="10"/>
      <c r="G27" s="10"/>
      <c r="H27" s="10"/>
      <c r="I27" s="10"/>
      <c r="J27" s="45">
        <v>44300</v>
      </c>
      <c r="K27" s="49">
        <v>5</v>
      </c>
      <c r="L27" s="50" t="s">
        <v>82</v>
      </c>
      <c r="M27" s="10" t="s">
        <v>3</v>
      </c>
      <c r="N27" s="15"/>
      <c r="O27" s="43"/>
      <c r="S27" s="5"/>
      <c r="T27" s="5"/>
    </row>
    <row r="28" spans="3:20" ht="13" x14ac:dyDescent="0.3">
      <c r="C28" s="10"/>
      <c r="D28" s="11" t="s">
        <v>15</v>
      </c>
      <c r="E28" s="23">
        <f>E14-E26</f>
        <v>-341.42000000000007</v>
      </c>
      <c r="F28" s="10"/>
      <c r="G28" s="10"/>
      <c r="H28" s="10"/>
      <c r="I28" s="10"/>
      <c r="J28" s="45">
        <v>44300</v>
      </c>
      <c r="K28" s="49">
        <v>25</v>
      </c>
      <c r="L28" s="50" t="s">
        <v>83</v>
      </c>
      <c r="M28" s="10" t="s">
        <v>3</v>
      </c>
      <c r="N28" s="15"/>
      <c r="O28" s="43"/>
      <c r="S28" s="5"/>
      <c r="T28" s="5"/>
    </row>
    <row r="29" spans="3:20" x14ac:dyDescent="0.25">
      <c r="C29" s="10"/>
      <c r="F29" s="10"/>
      <c r="G29" s="10"/>
      <c r="H29" s="10"/>
      <c r="I29" s="10"/>
      <c r="J29" s="45">
        <v>44300</v>
      </c>
      <c r="K29" s="49">
        <v>50</v>
      </c>
      <c r="L29" s="50" t="s">
        <v>84</v>
      </c>
      <c r="M29" s="10" t="s">
        <v>3</v>
      </c>
      <c r="N29" s="15"/>
      <c r="O29" s="43"/>
      <c r="S29" s="5"/>
      <c r="T29" s="5"/>
    </row>
    <row r="30" spans="3:20" x14ac:dyDescent="0.25">
      <c r="C30" s="10"/>
      <c r="F30" s="10"/>
      <c r="G30" s="10"/>
      <c r="H30" s="10"/>
      <c r="I30" s="10"/>
      <c r="J30" s="45">
        <v>44300</v>
      </c>
      <c r="K30" s="49">
        <v>40</v>
      </c>
      <c r="L30" s="50" t="s">
        <v>85</v>
      </c>
      <c r="M30" s="10" t="s">
        <v>3</v>
      </c>
      <c r="N30" s="13"/>
      <c r="O30" s="43"/>
      <c r="S30" s="5"/>
      <c r="T30" s="5"/>
    </row>
    <row r="31" spans="3:20" x14ac:dyDescent="0.25">
      <c r="J31" s="45">
        <v>44303</v>
      </c>
      <c r="K31" s="49">
        <v>40</v>
      </c>
      <c r="L31" s="50" t="s">
        <v>86</v>
      </c>
      <c r="M31" s="10" t="s">
        <v>3</v>
      </c>
      <c r="O31" s="43"/>
      <c r="S31" s="5"/>
      <c r="T31" s="5"/>
    </row>
    <row r="32" spans="3:20" x14ac:dyDescent="0.25">
      <c r="D32" s="10"/>
      <c r="E32" s="10"/>
      <c r="J32" s="45">
        <v>44315</v>
      </c>
      <c r="K32" s="7">
        <v>5</v>
      </c>
      <c r="L32" s="10" t="s">
        <v>59</v>
      </c>
      <c r="M32" s="10" t="s">
        <v>3</v>
      </c>
      <c r="O32" s="43"/>
      <c r="S32" s="5"/>
      <c r="T32" s="5"/>
    </row>
    <row r="33" spans="1:20" x14ac:dyDescent="0.25">
      <c r="D33" s="10"/>
      <c r="E33" s="10"/>
      <c r="J33" s="45"/>
      <c r="K33" s="28"/>
      <c r="L33" s="10"/>
      <c r="M33" s="7"/>
      <c r="O33" s="47"/>
      <c r="P33" s="10"/>
      <c r="S33" s="5"/>
      <c r="T33" s="5"/>
    </row>
    <row r="34" spans="1:20" x14ac:dyDescent="0.25">
      <c r="A34" s="24"/>
      <c r="B34" s="14"/>
      <c r="D34" s="10"/>
      <c r="E34" s="10"/>
      <c r="J34" s="45"/>
      <c r="K34" s="28"/>
      <c r="L34" s="10"/>
      <c r="M34" s="7"/>
      <c r="O34" s="47"/>
      <c r="P34" s="10"/>
      <c r="S34" s="5"/>
      <c r="T34" s="5"/>
    </row>
    <row r="35" spans="1:20" x14ac:dyDescent="0.25">
      <c r="A35" s="24"/>
      <c r="B35" s="14"/>
      <c r="D35" s="10"/>
      <c r="E35" s="10"/>
      <c r="J35" s="45"/>
      <c r="K35" s="28"/>
      <c r="L35" s="10"/>
      <c r="M35" s="7"/>
      <c r="O35" s="47"/>
      <c r="P35" s="10"/>
      <c r="S35" s="5"/>
      <c r="T35" s="5"/>
    </row>
    <row r="36" spans="1:20" x14ac:dyDescent="0.25">
      <c r="A36" s="24"/>
      <c r="B36" s="14"/>
      <c r="D36" s="10"/>
      <c r="E36" s="10"/>
      <c r="J36" s="45"/>
      <c r="K36" s="28"/>
      <c r="L36" s="10"/>
      <c r="M36" s="7"/>
      <c r="N36" s="13"/>
      <c r="O36" s="47"/>
      <c r="P36" s="10"/>
      <c r="S36" s="5"/>
      <c r="T36" s="5"/>
    </row>
    <row r="37" spans="1:20" x14ac:dyDescent="0.25">
      <c r="A37" s="24"/>
      <c r="B37" s="14"/>
      <c r="J37" s="45"/>
      <c r="K37" s="28"/>
      <c r="L37" s="10"/>
      <c r="M37" s="7"/>
      <c r="N37" s="13"/>
      <c r="O37" s="47"/>
      <c r="P37" s="10"/>
      <c r="S37" s="5"/>
      <c r="T37" s="5"/>
    </row>
    <row r="38" spans="1:20" x14ac:dyDescent="0.25">
      <c r="A38" s="24"/>
      <c r="B38" s="14"/>
      <c r="J38" s="45"/>
      <c r="K38" s="28"/>
      <c r="L38" s="10"/>
      <c r="M38" s="7"/>
      <c r="N38" s="13"/>
      <c r="O38" s="43"/>
      <c r="S38" s="5"/>
      <c r="T38" s="5"/>
    </row>
    <row r="39" spans="1:20" x14ac:dyDescent="0.25">
      <c r="A39" s="24"/>
      <c r="B39" s="14"/>
      <c r="J39" s="45"/>
      <c r="K39" s="28"/>
      <c r="L39" s="10"/>
      <c r="M39" s="7"/>
      <c r="N39" s="13"/>
      <c r="O39" s="43"/>
      <c r="S39" s="5"/>
      <c r="T39" s="5"/>
    </row>
    <row r="40" spans="1:20" x14ac:dyDescent="0.25">
      <c r="A40" s="51" t="s">
        <v>64</v>
      </c>
      <c r="B40" s="14"/>
      <c r="J40" s="47"/>
      <c r="K40" s="28"/>
      <c r="L40" s="10"/>
      <c r="M40" s="7"/>
      <c r="O40" s="43"/>
      <c r="S40" s="5"/>
      <c r="T40" s="5"/>
    </row>
    <row r="41" spans="1:20" ht="13" x14ac:dyDescent="0.3">
      <c r="A41" s="25" t="s">
        <v>60</v>
      </c>
      <c r="B41" s="14">
        <v>821.14</v>
      </c>
      <c r="J41" s="43"/>
      <c r="K41" s="28"/>
      <c r="L41" s="10"/>
      <c r="M41" s="7"/>
      <c r="O41" s="47"/>
      <c r="P41" s="10"/>
      <c r="S41" s="5"/>
      <c r="T41" s="5"/>
    </row>
    <row r="42" spans="1:20" ht="13" x14ac:dyDescent="0.3">
      <c r="A42" s="25" t="s">
        <v>61</v>
      </c>
      <c r="B42" s="14">
        <f>E28</f>
        <v>-341.42000000000007</v>
      </c>
      <c r="J42" s="43"/>
      <c r="K42" s="28"/>
      <c r="O42" s="47"/>
      <c r="P42" s="10"/>
      <c r="S42" s="5"/>
      <c r="T42" s="5"/>
    </row>
    <row r="43" spans="1:20" ht="13" x14ac:dyDescent="0.3">
      <c r="A43" s="25" t="s">
        <v>62</v>
      </c>
      <c r="B43" s="39">
        <f>B41+B42</f>
        <v>479.71999999999991</v>
      </c>
      <c r="J43" s="43"/>
      <c r="K43" s="28"/>
      <c r="O43" s="43"/>
      <c r="S43" s="5"/>
      <c r="T43" s="5"/>
    </row>
    <row r="44" spans="1:20" ht="13" x14ac:dyDescent="0.3">
      <c r="A44" s="25"/>
      <c r="B44" s="27"/>
      <c r="J44" s="47"/>
      <c r="K44" s="28"/>
      <c r="M44" s="7"/>
      <c r="N44" s="13"/>
      <c r="O44" s="43"/>
    </row>
    <row r="45" spans="1:20" ht="13" x14ac:dyDescent="0.3">
      <c r="A45" s="42" t="s">
        <v>63</v>
      </c>
      <c r="B45" s="40">
        <f>B10-B43</f>
        <v>0</v>
      </c>
      <c r="C45" s="15"/>
      <c r="F45" s="15"/>
      <c r="G45" s="15"/>
      <c r="H45" s="15"/>
      <c r="I45" s="15"/>
      <c r="J45" s="43"/>
      <c r="K45" s="28"/>
      <c r="M45" s="7"/>
      <c r="N45" s="13"/>
      <c r="O45" s="43"/>
    </row>
    <row r="46" spans="1:20" x14ac:dyDescent="0.25">
      <c r="J46" s="47"/>
      <c r="K46" s="28"/>
      <c r="L46" s="10"/>
      <c r="M46" s="7"/>
      <c r="O46" s="43"/>
    </row>
    <row r="47" spans="1:20" x14ac:dyDescent="0.25">
      <c r="J47" s="43"/>
      <c r="K47" s="28"/>
      <c r="L47" s="10"/>
      <c r="M47" s="7"/>
      <c r="O47" s="43"/>
    </row>
    <row r="48" spans="1:20" x14ac:dyDescent="0.25">
      <c r="J48" s="47"/>
      <c r="K48" s="28"/>
      <c r="L48" s="10"/>
      <c r="M48" s="7"/>
      <c r="O48" s="47"/>
      <c r="P48" s="10"/>
    </row>
    <row r="49" spans="4:16" x14ac:dyDescent="0.25">
      <c r="J49" s="43"/>
      <c r="K49" s="28"/>
      <c r="L49" s="10"/>
      <c r="M49" s="7"/>
      <c r="N49" s="13"/>
      <c r="O49" s="43"/>
    </row>
    <row r="50" spans="4:16" x14ac:dyDescent="0.25">
      <c r="J50" s="47"/>
      <c r="K50" s="28"/>
      <c r="L50" s="10"/>
      <c r="M50" s="7"/>
      <c r="O50" s="43"/>
    </row>
    <row r="51" spans="4:16" x14ac:dyDescent="0.25">
      <c r="D51" s="15"/>
      <c r="E51" s="15"/>
      <c r="J51" s="43"/>
      <c r="K51" s="28"/>
      <c r="L51" s="10"/>
      <c r="M51" s="7"/>
      <c r="O51" s="43"/>
    </row>
    <row r="52" spans="4:16" x14ac:dyDescent="0.25">
      <c r="J52" s="47"/>
      <c r="K52" s="28"/>
      <c r="L52" s="10"/>
      <c r="M52" s="7"/>
      <c r="O52" s="43"/>
    </row>
    <row r="53" spans="4:16" x14ac:dyDescent="0.25">
      <c r="J53" s="43"/>
      <c r="K53" s="28"/>
      <c r="M53" s="7"/>
      <c r="O53" s="47"/>
      <c r="P53" s="10"/>
    </row>
    <row r="54" spans="4:16" x14ac:dyDescent="0.25">
      <c r="J54" s="43"/>
      <c r="K54" s="28"/>
      <c r="M54" s="7"/>
      <c r="O54" s="43"/>
    </row>
    <row r="55" spans="4:16" x14ac:dyDescent="0.25">
      <c r="J55" s="43"/>
      <c r="K55" s="28"/>
      <c r="M55" s="7"/>
      <c r="O55" s="43"/>
    </row>
    <row r="56" spans="4:16" x14ac:dyDescent="0.25">
      <c r="J56" s="43"/>
      <c r="K56" s="28"/>
      <c r="O56" s="43"/>
    </row>
    <row r="57" spans="4:16" x14ac:dyDescent="0.25">
      <c r="J57" s="43"/>
      <c r="K57" s="28"/>
      <c r="O57" s="43"/>
    </row>
    <row r="58" spans="4:16" x14ac:dyDescent="0.25">
      <c r="J58" s="43"/>
      <c r="K58" s="28"/>
      <c r="O58" s="43"/>
    </row>
    <row r="59" spans="4:16" x14ac:dyDescent="0.25">
      <c r="J59" s="43"/>
      <c r="K59" s="28"/>
      <c r="O59" s="43"/>
    </row>
    <row r="60" spans="4:16" x14ac:dyDescent="0.25">
      <c r="J60" s="43"/>
      <c r="K60" s="28"/>
      <c r="O60" s="43"/>
    </row>
    <row r="61" spans="4:16" x14ac:dyDescent="0.25">
      <c r="J61" s="43"/>
      <c r="K61" s="28"/>
      <c r="O61" s="43"/>
    </row>
    <row r="62" spans="4:16" x14ac:dyDescent="0.25">
      <c r="J62" s="43"/>
      <c r="O62" s="43"/>
    </row>
    <row r="63" spans="4:16" x14ac:dyDescent="0.25">
      <c r="O63" s="43"/>
    </row>
    <row r="64" spans="4:16" x14ac:dyDescent="0.25">
      <c r="O64" s="43"/>
    </row>
    <row r="65" spans="3:15" x14ac:dyDescent="0.25">
      <c r="O65" s="43"/>
    </row>
    <row r="66" spans="3:15" x14ac:dyDescent="0.25">
      <c r="C66" s="16"/>
      <c r="F66" s="16"/>
      <c r="G66" s="16"/>
      <c r="H66" s="16"/>
      <c r="I66" s="16"/>
    </row>
    <row r="72" spans="3:15" x14ac:dyDescent="0.25">
      <c r="D72" s="16"/>
      <c r="E72" s="16"/>
    </row>
  </sheetData>
  <mergeCells count="6">
    <mergeCell ref="D5:E5"/>
    <mergeCell ref="A1:B1"/>
    <mergeCell ref="A2:B2"/>
    <mergeCell ref="A3:B3"/>
    <mergeCell ref="A5:B5"/>
    <mergeCell ref="D4:E4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B3B36-85FC-42D8-8B77-8A97627B48D8}">
  <sheetPr>
    <pageSetUpPr fitToPage="1"/>
  </sheetPr>
  <dimension ref="A1:S71"/>
  <sheetViews>
    <sheetView topLeftCell="A7" workbookViewId="0">
      <selection activeCell="D17" sqref="D17:D25"/>
    </sheetView>
  </sheetViews>
  <sheetFormatPr defaultRowHeight="12.5" x14ac:dyDescent="0.25"/>
  <cols>
    <col min="1" max="1" width="39.54296875" customWidth="1"/>
    <col min="2" max="2" width="10.81640625" customWidth="1"/>
    <col min="3" max="3" width="13.26953125" customWidth="1"/>
    <col min="4" max="4" width="54.36328125" bestFit="1" customWidth="1"/>
    <col min="5" max="8" width="13.26953125" customWidth="1"/>
    <col min="9" max="9" width="14.7265625" customWidth="1"/>
    <col min="10" max="10" width="11.81640625" bestFit="1" customWidth="1"/>
    <col min="11" max="11" width="21.453125" customWidth="1"/>
    <col min="12" max="12" width="7.7265625" customWidth="1"/>
    <col min="13" max="13" width="4" style="1" customWidth="1"/>
    <col min="14" max="14" width="14.81640625" customWidth="1"/>
    <col min="15" max="15" width="9.7265625" customWidth="1"/>
    <col min="17" max="17" width="50.26953125" customWidth="1"/>
    <col min="251" max="251" width="34.1796875" customWidth="1"/>
    <col min="252" max="252" width="10.81640625" customWidth="1"/>
    <col min="255" max="255" width="9.453125" bestFit="1" customWidth="1"/>
    <col min="256" max="256" width="30.81640625" customWidth="1"/>
    <col min="257" max="257" width="9.1796875" bestFit="1" customWidth="1"/>
    <col min="258" max="258" width="9.1796875" customWidth="1"/>
    <col min="507" max="507" width="34.1796875" customWidth="1"/>
    <col min="508" max="508" width="10.81640625" customWidth="1"/>
    <col min="511" max="511" width="9.453125" bestFit="1" customWidth="1"/>
    <col min="512" max="512" width="30.81640625" customWidth="1"/>
    <col min="513" max="513" width="9.1796875" bestFit="1" customWidth="1"/>
    <col min="514" max="514" width="9.1796875" customWidth="1"/>
    <col min="763" max="763" width="34.1796875" customWidth="1"/>
    <col min="764" max="764" width="10.81640625" customWidth="1"/>
    <col min="767" max="767" width="9.453125" bestFit="1" customWidth="1"/>
    <col min="768" max="768" width="30.81640625" customWidth="1"/>
    <col min="769" max="769" width="9.1796875" bestFit="1" customWidth="1"/>
    <col min="770" max="770" width="9.1796875" customWidth="1"/>
    <col min="1019" max="1019" width="34.1796875" customWidth="1"/>
    <col min="1020" max="1020" width="10.81640625" customWidth="1"/>
    <col min="1023" max="1023" width="9.453125" bestFit="1" customWidth="1"/>
    <col min="1024" max="1024" width="30.81640625" customWidth="1"/>
    <col min="1025" max="1025" width="9.1796875" bestFit="1" customWidth="1"/>
    <col min="1026" max="1026" width="9.1796875" customWidth="1"/>
    <col min="1275" max="1275" width="34.1796875" customWidth="1"/>
    <col min="1276" max="1276" width="10.81640625" customWidth="1"/>
    <col min="1279" max="1279" width="9.453125" bestFit="1" customWidth="1"/>
    <col min="1280" max="1280" width="30.81640625" customWidth="1"/>
    <col min="1281" max="1281" width="9.1796875" bestFit="1" customWidth="1"/>
    <col min="1282" max="1282" width="9.1796875" customWidth="1"/>
    <col min="1531" max="1531" width="34.1796875" customWidth="1"/>
    <col min="1532" max="1532" width="10.81640625" customWidth="1"/>
    <col min="1535" max="1535" width="9.453125" bestFit="1" customWidth="1"/>
    <col min="1536" max="1536" width="30.81640625" customWidth="1"/>
    <col min="1537" max="1537" width="9.1796875" bestFit="1" customWidth="1"/>
    <col min="1538" max="1538" width="9.1796875" customWidth="1"/>
    <col min="1787" max="1787" width="34.1796875" customWidth="1"/>
    <col min="1788" max="1788" width="10.81640625" customWidth="1"/>
    <col min="1791" max="1791" width="9.453125" bestFit="1" customWidth="1"/>
    <col min="1792" max="1792" width="30.81640625" customWidth="1"/>
    <col min="1793" max="1793" width="9.1796875" bestFit="1" customWidth="1"/>
    <col min="1794" max="1794" width="9.1796875" customWidth="1"/>
    <col min="2043" max="2043" width="34.1796875" customWidth="1"/>
    <col min="2044" max="2044" width="10.81640625" customWidth="1"/>
    <col min="2047" max="2047" width="9.453125" bestFit="1" customWidth="1"/>
    <col min="2048" max="2048" width="30.81640625" customWidth="1"/>
    <col min="2049" max="2049" width="9.1796875" bestFit="1" customWidth="1"/>
    <col min="2050" max="2050" width="9.1796875" customWidth="1"/>
    <col min="2299" max="2299" width="34.1796875" customWidth="1"/>
    <col min="2300" max="2300" width="10.81640625" customWidth="1"/>
    <col min="2303" max="2303" width="9.453125" bestFit="1" customWidth="1"/>
    <col min="2304" max="2304" width="30.81640625" customWidth="1"/>
    <col min="2305" max="2305" width="9.1796875" bestFit="1" customWidth="1"/>
    <col min="2306" max="2306" width="9.1796875" customWidth="1"/>
    <col min="2555" max="2555" width="34.1796875" customWidth="1"/>
    <col min="2556" max="2556" width="10.81640625" customWidth="1"/>
    <col min="2559" max="2559" width="9.453125" bestFit="1" customWidth="1"/>
    <col min="2560" max="2560" width="30.81640625" customWidth="1"/>
    <col min="2561" max="2561" width="9.1796875" bestFit="1" customWidth="1"/>
    <col min="2562" max="2562" width="9.1796875" customWidth="1"/>
    <col min="2811" max="2811" width="34.1796875" customWidth="1"/>
    <col min="2812" max="2812" width="10.81640625" customWidth="1"/>
    <col min="2815" max="2815" width="9.453125" bestFit="1" customWidth="1"/>
    <col min="2816" max="2816" width="30.81640625" customWidth="1"/>
    <col min="2817" max="2817" width="9.1796875" bestFit="1" customWidth="1"/>
    <col min="2818" max="2818" width="9.1796875" customWidth="1"/>
    <col min="3067" max="3067" width="34.1796875" customWidth="1"/>
    <col min="3068" max="3068" width="10.81640625" customWidth="1"/>
    <col min="3071" max="3071" width="9.453125" bestFit="1" customWidth="1"/>
    <col min="3072" max="3072" width="30.81640625" customWidth="1"/>
    <col min="3073" max="3073" width="9.1796875" bestFit="1" customWidth="1"/>
    <col min="3074" max="3074" width="9.1796875" customWidth="1"/>
    <col min="3323" max="3323" width="34.1796875" customWidth="1"/>
    <col min="3324" max="3324" width="10.81640625" customWidth="1"/>
    <col min="3327" max="3327" width="9.453125" bestFit="1" customWidth="1"/>
    <col min="3328" max="3328" width="30.81640625" customWidth="1"/>
    <col min="3329" max="3329" width="9.1796875" bestFit="1" customWidth="1"/>
    <col min="3330" max="3330" width="9.1796875" customWidth="1"/>
    <col min="3579" max="3579" width="34.1796875" customWidth="1"/>
    <col min="3580" max="3580" width="10.81640625" customWidth="1"/>
    <col min="3583" max="3583" width="9.453125" bestFit="1" customWidth="1"/>
    <col min="3584" max="3584" width="30.81640625" customWidth="1"/>
    <col min="3585" max="3585" width="9.1796875" bestFit="1" customWidth="1"/>
    <col min="3586" max="3586" width="9.1796875" customWidth="1"/>
    <col min="3835" max="3835" width="34.1796875" customWidth="1"/>
    <col min="3836" max="3836" width="10.81640625" customWidth="1"/>
    <col min="3839" max="3839" width="9.453125" bestFit="1" customWidth="1"/>
    <col min="3840" max="3840" width="30.81640625" customWidth="1"/>
    <col min="3841" max="3841" width="9.1796875" bestFit="1" customWidth="1"/>
    <col min="3842" max="3842" width="9.1796875" customWidth="1"/>
    <col min="4091" max="4091" width="34.1796875" customWidth="1"/>
    <col min="4092" max="4092" width="10.81640625" customWidth="1"/>
    <col min="4095" max="4095" width="9.453125" bestFit="1" customWidth="1"/>
    <col min="4096" max="4096" width="30.81640625" customWidth="1"/>
    <col min="4097" max="4097" width="9.1796875" bestFit="1" customWidth="1"/>
    <col min="4098" max="4098" width="9.1796875" customWidth="1"/>
    <col min="4347" max="4347" width="34.1796875" customWidth="1"/>
    <col min="4348" max="4348" width="10.81640625" customWidth="1"/>
    <col min="4351" max="4351" width="9.453125" bestFit="1" customWidth="1"/>
    <col min="4352" max="4352" width="30.81640625" customWidth="1"/>
    <col min="4353" max="4353" width="9.1796875" bestFit="1" customWidth="1"/>
    <col min="4354" max="4354" width="9.1796875" customWidth="1"/>
    <col min="4603" max="4603" width="34.1796875" customWidth="1"/>
    <col min="4604" max="4604" width="10.81640625" customWidth="1"/>
    <col min="4607" max="4607" width="9.453125" bestFit="1" customWidth="1"/>
    <col min="4608" max="4608" width="30.81640625" customWidth="1"/>
    <col min="4609" max="4609" width="9.1796875" bestFit="1" customWidth="1"/>
    <col min="4610" max="4610" width="9.1796875" customWidth="1"/>
    <col min="4859" max="4859" width="34.1796875" customWidth="1"/>
    <col min="4860" max="4860" width="10.81640625" customWidth="1"/>
    <col min="4863" max="4863" width="9.453125" bestFit="1" customWidth="1"/>
    <col min="4864" max="4864" width="30.81640625" customWidth="1"/>
    <col min="4865" max="4865" width="9.1796875" bestFit="1" customWidth="1"/>
    <col min="4866" max="4866" width="9.1796875" customWidth="1"/>
    <col min="5115" max="5115" width="34.1796875" customWidth="1"/>
    <col min="5116" max="5116" width="10.81640625" customWidth="1"/>
    <col min="5119" max="5119" width="9.453125" bestFit="1" customWidth="1"/>
    <col min="5120" max="5120" width="30.81640625" customWidth="1"/>
    <col min="5121" max="5121" width="9.1796875" bestFit="1" customWidth="1"/>
    <col min="5122" max="5122" width="9.1796875" customWidth="1"/>
    <col min="5371" max="5371" width="34.1796875" customWidth="1"/>
    <col min="5372" max="5372" width="10.81640625" customWidth="1"/>
    <col min="5375" max="5375" width="9.453125" bestFit="1" customWidth="1"/>
    <col min="5376" max="5376" width="30.81640625" customWidth="1"/>
    <col min="5377" max="5377" width="9.1796875" bestFit="1" customWidth="1"/>
    <col min="5378" max="5378" width="9.1796875" customWidth="1"/>
    <col min="5627" max="5627" width="34.1796875" customWidth="1"/>
    <col min="5628" max="5628" width="10.81640625" customWidth="1"/>
    <col min="5631" max="5631" width="9.453125" bestFit="1" customWidth="1"/>
    <col min="5632" max="5632" width="30.81640625" customWidth="1"/>
    <col min="5633" max="5633" width="9.1796875" bestFit="1" customWidth="1"/>
    <col min="5634" max="5634" width="9.1796875" customWidth="1"/>
    <col min="5883" max="5883" width="34.1796875" customWidth="1"/>
    <col min="5884" max="5884" width="10.81640625" customWidth="1"/>
    <col min="5887" max="5887" width="9.453125" bestFit="1" customWidth="1"/>
    <col min="5888" max="5888" width="30.81640625" customWidth="1"/>
    <col min="5889" max="5889" width="9.1796875" bestFit="1" customWidth="1"/>
    <col min="5890" max="5890" width="9.1796875" customWidth="1"/>
    <col min="6139" max="6139" width="34.1796875" customWidth="1"/>
    <col min="6140" max="6140" width="10.81640625" customWidth="1"/>
    <col min="6143" max="6143" width="9.453125" bestFit="1" customWidth="1"/>
    <col min="6144" max="6144" width="30.81640625" customWidth="1"/>
    <col min="6145" max="6145" width="9.1796875" bestFit="1" customWidth="1"/>
    <col min="6146" max="6146" width="9.1796875" customWidth="1"/>
    <col min="6395" max="6395" width="34.1796875" customWidth="1"/>
    <col min="6396" max="6396" width="10.81640625" customWidth="1"/>
    <col min="6399" max="6399" width="9.453125" bestFit="1" customWidth="1"/>
    <col min="6400" max="6400" width="30.81640625" customWidth="1"/>
    <col min="6401" max="6401" width="9.1796875" bestFit="1" customWidth="1"/>
    <col min="6402" max="6402" width="9.1796875" customWidth="1"/>
    <col min="6651" max="6651" width="34.1796875" customWidth="1"/>
    <col min="6652" max="6652" width="10.81640625" customWidth="1"/>
    <col min="6655" max="6655" width="9.453125" bestFit="1" customWidth="1"/>
    <col min="6656" max="6656" width="30.81640625" customWidth="1"/>
    <col min="6657" max="6657" width="9.1796875" bestFit="1" customWidth="1"/>
    <col min="6658" max="6658" width="9.1796875" customWidth="1"/>
    <col min="6907" max="6907" width="34.1796875" customWidth="1"/>
    <col min="6908" max="6908" width="10.81640625" customWidth="1"/>
    <col min="6911" max="6911" width="9.453125" bestFit="1" customWidth="1"/>
    <col min="6912" max="6912" width="30.81640625" customWidth="1"/>
    <col min="6913" max="6913" width="9.1796875" bestFit="1" customWidth="1"/>
    <col min="6914" max="6914" width="9.1796875" customWidth="1"/>
    <col min="7163" max="7163" width="34.1796875" customWidth="1"/>
    <col min="7164" max="7164" width="10.81640625" customWidth="1"/>
    <col min="7167" max="7167" width="9.453125" bestFit="1" customWidth="1"/>
    <col min="7168" max="7168" width="30.81640625" customWidth="1"/>
    <col min="7169" max="7169" width="9.1796875" bestFit="1" customWidth="1"/>
    <col min="7170" max="7170" width="9.1796875" customWidth="1"/>
    <col min="7419" max="7419" width="34.1796875" customWidth="1"/>
    <col min="7420" max="7420" width="10.81640625" customWidth="1"/>
    <col min="7423" max="7423" width="9.453125" bestFit="1" customWidth="1"/>
    <col min="7424" max="7424" width="30.81640625" customWidth="1"/>
    <col min="7425" max="7425" width="9.1796875" bestFit="1" customWidth="1"/>
    <col min="7426" max="7426" width="9.1796875" customWidth="1"/>
    <col min="7675" max="7675" width="34.1796875" customWidth="1"/>
    <col min="7676" max="7676" width="10.81640625" customWidth="1"/>
    <col min="7679" max="7679" width="9.453125" bestFit="1" customWidth="1"/>
    <col min="7680" max="7680" width="30.81640625" customWidth="1"/>
    <col min="7681" max="7681" width="9.1796875" bestFit="1" customWidth="1"/>
    <col min="7682" max="7682" width="9.1796875" customWidth="1"/>
    <col min="7931" max="7931" width="34.1796875" customWidth="1"/>
    <col min="7932" max="7932" width="10.81640625" customWidth="1"/>
    <col min="7935" max="7935" width="9.453125" bestFit="1" customWidth="1"/>
    <col min="7936" max="7936" width="30.81640625" customWidth="1"/>
    <col min="7937" max="7937" width="9.1796875" bestFit="1" customWidth="1"/>
    <col min="7938" max="7938" width="9.1796875" customWidth="1"/>
    <col min="8187" max="8187" width="34.1796875" customWidth="1"/>
    <col min="8188" max="8188" width="10.81640625" customWidth="1"/>
    <col min="8191" max="8191" width="9.453125" bestFit="1" customWidth="1"/>
    <col min="8192" max="8192" width="30.81640625" customWidth="1"/>
    <col min="8193" max="8193" width="9.1796875" bestFit="1" customWidth="1"/>
    <col min="8194" max="8194" width="9.1796875" customWidth="1"/>
    <col min="8443" max="8443" width="34.1796875" customWidth="1"/>
    <col min="8444" max="8444" width="10.81640625" customWidth="1"/>
    <col min="8447" max="8447" width="9.453125" bestFit="1" customWidth="1"/>
    <col min="8448" max="8448" width="30.81640625" customWidth="1"/>
    <col min="8449" max="8449" width="9.1796875" bestFit="1" customWidth="1"/>
    <col min="8450" max="8450" width="9.1796875" customWidth="1"/>
    <col min="8699" max="8699" width="34.1796875" customWidth="1"/>
    <col min="8700" max="8700" width="10.81640625" customWidth="1"/>
    <col min="8703" max="8703" width="9.453125" bestFit="1" customWidth="1"/>
    <col min="8704" max="8704" width="30.81640625" customWidth="1"/>
    <col min="8705" max="8705" width="9.1796875" bestFit="1" customWidth="1"/>
    <col min="8706" max="8706" width="9.1796875" customWidth="1"/>
    <col min="8955" max="8955" width="34.1796875" customWidth="1"/>
    <col min="8956" max="8956" width="10.81640625" customWidth="1"/>
    <col min="8959" max="8959" width="9.453125" bestFit="1" customWidth="1"/>
    <col min="8960" max="8960" width="30.81640625" customWidth="1"/>
    <col min="8961" max="8961" width="9.1796875" bestFit="1" customWidth="1"/>
    <col min="8962" max="8962" width="9.1796875" customWidth="1"/>
    <col min="9211" max="9211" width="34.1796875" customWidth="1"/>
    <col min="9212" max="9212" width="10.81640625" customWidth="1"/>
    <col min="9215" max="9215" width="9.453125" bestFit="1" customWidth="1"/>
    <col min="9216" max="9216" width="30.81640625" customWidth="1"/>
    <col min="9217" max="9217" width="9.1796875" bestFit="1" customWidth="1"/>
    <col min="9218" max="9218" width="9.1796875" customWidth="1"/>
    <col min="9467" max="9467" width="34.1796875" customWidth="1"/>
    <col min="9468" max="9468" width="10.81640625" customWidth="1"/>
    <col min="9471" max="9471" width="9.453125" bestFit="1" customWidth="1"/>
    <col min="9472" max="9472" width="30.81640625" customWidth="1"/>
    <col min="9473" max="9473" width="9.1796875" bestFit="1" customWidth="1"/>
    <col min="9474" max="9474" width="9.1796875" customWidth="1"/>
    <col min="9723" max="9723" width="34.1796875" customWidth="1"/>
    <col min="9724" max="9724" width="10.81640625" customWidth="1"/>
    <col min="9727" max="9727" width="9.453125" bestFit="1" customWidth="1"/>
    <col min="9728" max="9728" width="30.81640625" customWidth="1"/>
    <col min="9729" max="9729" width="9.1796875" bestFit="1" customWidth="1"/>
    <col min="9730" max="9730" width="9.1796875" customWidth="1"/>
    <col min="9979" max="9979" width="34.1796875" customWidth="1"/>
    <col min="9980" max="9980" width="10.81640625" customWidth="1"/>
    <col min="9983" max="9983" width="9.453125" bestFit="1" customWidth="1"/>
    <col min="9984" max="9984" width="30.81640625" customWidth="1"/>
    <col min="9985" max="9985" width="9.1796875" bestFit="1" customWidth="1"/>
    <col min="9986" max="9986" width="9.1796875" customWidth="1"/>
    <col min="10235" max="10235" width="34.1796875" customWidth="1"/>
    <col min="10236" max="10236" width="10.81640625" customWidth="1"/>
    <col min="10239" max="10239" width="9.453125" bestFit="1" customWidth="1"/>
    <col min="10240" max="10240" width="30.81640625" customWidth="1"/>
    <col min="10241" max="10241" width="9.1796875" bestFit="1" customWidth="1"/>
    <col min="10242" max="10242" width="9.1796875" customWidth="1"/>
    <col min="10491" max="10491" width="34.1796875" customWidth="1"/>
    <col min="10492" max="10492" width="10.81640625" customWidth="1"/>
    <col min="10495" max="10495" width="9.453125" bestFit="1" customWidth="1"/>
    <col min="10496" max="10496" width="30.81640625" customWidth="1"/>
    <col min="10497" max="10497" width="9.1796875" bestFit="1" customWidth="1"/>
    <col min="10498" max="10498" width="9.1796875" customWidth="1"/>
    <col min="10747" max="10747" width="34.1796875" customWidth="1"/>
    <col min="10748" max="10748" width="10.81640625" customWidth="1"/>
    <col min="10751" max="10751" width="9.453125" bestFit="1" customWidth="1"/>
    <col min="10752" max="10752" width="30.81640625" customWidth="1"/>
    <col min="10753" max="10753" width="9.1796875" bestFit="1" customWidth="1"/>
    <col min="10754" max="10754" width="9.1796875" customWidth="1"/>
    <col min="11003" max="11003" width="34.1796875" customWidth="1"/>
    <col min="11004" max="11004" width="10.81640625" customWidth="1"/>
    <col min="11007" max="11007" width="9.453125" bestFit="1" customWidth="1"/>
    <col min="11008" max="11008" width="30.81640625" customWidth="1"/>
    <col min="11009" max="11009" width="9.1796875" bestFit="1" customWidth="1"/>
    <col min="11010" max="11010" width="9.1796875" customWidth="1"/>
    <col min="11259" max="11259" width="34.1796875" customWidth="1"/>
    <col min="11260" max="11260" width="10.81640625" customWidth="1"/>
    <col min="11263" max="11263" width="9.453125" bestFit="1" customWidth="1"/>
    <col min="11264" max="11264" width="30.81640625" customWidth="1"/>
    <col min="11265" max="11265" width="9.1796875" bestFit="1" customWidth="1"/>
    <col min="11266" max="11266" width="9.1796875" customWidth="1"/>
    <col min="11515" max="11515" width="34.1796875" customWidth="1"/>
    <col min="11516" max="11516" width="10.81640625" customWidth="1"/>
    <col min="11519" max="11519" width="9.453125" bestFit="1" customWidth="1"/>
    <col min="11520" max="11520" width="30.81640625" customWidth="1"/>
    <col min="11521" max="11521" width="9.1796875" bestFit="1" customWidth="1"/>
    <col min="11522" max="11522" width="9.1796875" customWidth="1"/>
    <col min="11771" max="11771" width="34.1796875" customWidth="1"/>
    <col min="11772" max="11772" width="10.81640625" customWidth="1"/>
    <col min="11775" max="11775" width="9.453125" bestFit="1" customWidth="1"/>
    <col min="11776" max="11776" width="30.81640625" customWidth="1"/>
    <col min="11777" max="11777" width="9.1796875" bestFit="1" customWidth="1"/>
    <col min="11778" max="11778" width="9.1796875" customWidth="1"/>
    <col min="12027" max="12027" width="34.1796875" customWidth="1"/>
    <col min="12028" max="12028" width="10.81640625" customWidth="1"/>
    <col min="12031" max="12031" width="9.453125" bestFit="1" customWidth="1"/>
    <col min="12032" max="12032" width="30.81640625" customWidth="1"/>
    <col min="12033" max="12033" width="9.1796875" bestFit="1" customWidth="1"/>
    <col min="12034" max="12034" width="9.1796875" customWidth="1"/>
    <col min="12283" max="12283" width="34.1796875" customWidth="1"/>
    <col min="12284" max="12284" width="10.81640625" customWidth="1"/>
    <col min="12287" max="12287" width="9.453125" bestFit="1" customWidth="1"/>
    <col min="12288" max="12288" width="30.81640625" customWidth="1"/>
    <col min="12289" max="12289" width="9.1796875" bestFit="1" customWidth="1"/>
    <col min="12290" max="12290" width="9.1796875" customWidth="1"/>
    <col min="12539" max="12539" width="34.1796875" customWidth="1"/>
    <col min="12540" max="12540" width="10.81640625" customWidth="1"/>
    <col min="12543" max="12543" width="9.453125" bestFit="1" customWidth="1"/>
    <col min="12544" max="12544" width="30.81640625" customWidth="1"/>
    <col min="12545" max="12545" width="9.1796875" bestFit="1" customWidth="1"/>
    <col min="12546" max="12546" width="9.1796875" customWidth="1"/>
    <col min="12795" max="12795" width="34.1796875" customWidth="1"/>
    <col min="12796" max="12796" width="10.81640625" customWidth="1"/>
    <col min="12799" max="12799" width="9.453125" bestFit="1" customWidth="1"/>
    <col min="12800" max="12800" width="30.81640625" customWidth="1"/>
    <col min="12801" max="12801" width="9.1796875" bestFit="1" customWidth="1"/>
    <col min="12802" max="12802" width="9.1796875" customWidth="1"/>
    <col min="13051" max="13051" width="34.1796875" customWidth="1"/>
    <col min="13052" max="13052" width="10.81640625" customWidth="1"/>
    <col min="13055" max="13055" width="9.453125" bestFit="1" customWidth="1"/>
    <col min="13056" max="13056" width="30.81640625" customWidth="1"/>
    <col min="13057" max="13057" width="9.1796875" bestFit="1" customWidth="1"/>
    <col min="13058" max="13058" width="9.1796875" customWidth="1"/>
    <col min="13307" max="13307" width="34.1796875" customWidth="1"/>
    <col min="13308" max="13308" width="10.81640625" customWidth="1"/>
    <col min="13311" max="13311" width="9.453125" bestFit="1" customWidth="1"/>
    <col min="13312" max="13312" width="30.81640625" customWidth="1"/>
    <col min="13313" max="13313" width="9.1796875" bestFit="1" customWidth="1"/>
    <col min="13314" max="13314" width="9.1796875" customWidth="1"/>
    <col min="13563" max="13563" width="34.1796875" customWidth="1"/>
    <col min="13564" max="13564" width="10.81640625" customWidth="1"/>
    <col min="13567" max="13567" width="9.453125" bestFit="1" customWidth="1"/>
    <col min="13568" max="13568" width="30.81640625" customWidth="1"/>
    <col min="13569" max="13569" width="9.1796875" bestFit="1" customWidth="1"/>
    <col min="13570" max="13570" width="9.1796875" customWidth="1"/>
    <col min="13819" max="13819" width="34.1796875" customWidth="1"/>
    <col min="13820" max="13820" width="10.81640625" customWidth="1"/>
    <col min="13823" max="13823" width="9.453125" bestFit="1" customWidth="1"/>
    <col min="13824" max="13824" width="30.81640625" customWidth="1"/>
    <col min="13825" max="13825" width="9.1796875" bestFit="1" customWidth="1"/>
    <col min="13826" max="13826" width="9.1796875" customWidth="1"/>
    <col min="14075" max="14075" width="34.1796875" customWidth="1"/>
    <col min="14076" max="14076" width="10.81640625" customWidth="1"/>
    <col min="14079" max="14079" width="9.453125" bestFit="1" customWidth="1"/>
    <col min="14080" max="14080" width="30.81640625" customWidth="1"/>
    <col min="14081" max="14081" width="9.1796875" bestFit="1" customWidth="1"/>
    <col min="14082" max="14082" width="9.1796875" customWidth="1"/>
    <col min="14331" max="14331" width="34.1796875" customWidth="1"/>
    <col min="14332" max="14332" width="10.81640625" customWidth="1"/>
    <col min="14335" max="14335" width="9.453125" bestFit="1" customWidth="1"/>
    <col min="14336" max="14336" width="30.81640625" customWidth="1"/>
    <col min="14337" max="14337" width="9.1796875" bestFit="1" customWidth="1"/>
    <col min="14338" max="14338" width="9.1796875" customWidth="1"/>
    <col min="14587" max="14587" width="34.1796875" customWidth="1"/>
    <col min="14588" max="14588" width="10.81640625" customWidth="1"/>
    <col min="14591" max="14591" width="9.453125" bestFit="1" customWidth="1"/>
    <col min="14592" max="14592" width="30.81640625" customWidth="1"/>
    <col min="14593" max="14593" width="9.1796875" bestFit="1" customWidth="1"/>
    <col min="14594" max="14594" width="9.1796875" customWidth="1"/>
    <col min="14843" max="14843" width="34.1796875" customWidth="1"/>
    <col min="14844" max="14844" width="10.81640625" customWidth="1"/>
    <col min="14847" max="14847" width="9.453125" bestFit="1" customWidth="1"/>
    <col min="14848" max="14848" width="30.81640625" customWidth="1"/>
    <col min="14849" max="14849" width="9.1796875" bestFit="1" customWidth="1"/>
    <col min="14850" max="14850" width="9.1796875" customWidth="1"/>
    <col min="15099" max="15099" width="34.1796875" customWidth="1"/>
    <col min="15100" max="15100" width="10.81640625" customWidth="1"/>
    <col min="15103" max="15103" width="9.453125" bestFit="1" customWidth="1"/>
    <col min="15104" max="15104" width="30.81640625" customWidth="1"/>
    <col min="15105" max="15105" width="9.1796875" bestFit="1" customWidth="1"/>
    <col min="15106" max="15106" width="9.1796875" customWidth="1"/>
    <col min="15355" max="15355" width="34.1796875" customWidth="1"/>
    <col min="15356" max="15356" width="10.81640625" customWidth="1"/>
    <col min="15359" max="15359" width="9.453125" bestFit="1" customWidth="1"/>
    <col min="15360" max="15360" width="30.81640625" customWidth="1"/>
    <col min="15361" max="15361" width="9.1796875" bestFit="1" customWidth="1"/>
    <col min="15362" max="15362" width="9.1796875" customWidth="1"/>
    <col min="15611" max="15611" width="34.1796875" customWidth="1"/>
    <col min="15612" max="15612" width="10.81640625" customWidth="1"/>
    <col min="15615" max="15615" width="9.453125" bestFit="1" customWidth="1"/>
    <col min="15616" max="15616" width="30.81640625" customWidth="1"/>
    <col min="15617" max="15617" width="9.1796875" bestFit="1" customWidth="1"/>
    <col min="15618" max="15618" width="9.1796875" customWidth="1"/>
    <col min="15867" max="15867" width="34.1796875" customWidth="1"/>
    <col min="15868" max="15868" width="10.81640625" customWidth="1"/>
    <col min="15871" max="15871" width="9.453125" bestFit="1" customWidth="1"/>
    <col min="15872" max="15872" width="30.81640625" customWidth="1"/>
    <col min="15873" max="15873" width="9.1796875" bestFit="1" customWidth="1"/>
    <col min="15874" max="15874" width="9.1796875" customWidth="1"/>
    <col min="16123" max="16123" width="34.1796875" customWidth="1"/>
    <col min="16124" max="16124" width="10.81640625" customWidth="1"/>
    <col min="16127" max="16127" width="9.453125" bestFit="1" customWidth="1"/>
    <col min="16128" max="16128" width="30.81640625" customWidth="1"/>
    <col min="16129" max="16129" width="9.1796875" bestFit="1" customWidth="1"/>
    <col min="16130" max="16130" width="9.1796875" customWidth="1"/>
  </cols>
  <sheetData>
    <row r="1" spans="1:19" ht="16.5" x14ac:dyDescent="0.35">
      <c r="A1" s="73" t="s">
        <v>0</v>
      </c>
      <c r="B1" s="73"/>
      <c r="I1" s="43"/>
      <c r="N1" s="43"/>
    </row>
    <row r="2" spans="1:19" ht="15.5" x14ac:dyDescent="0.35">
      <c r="A2" s="77" t="s">
        <v>46</v>
      </c>
      <c r="B2" s="77"/>
      <c r="I2" s="43"/>
      <c r="N2" s="43"/>
    </row>
    <row r="3" spans="1:19" ht="13" x14ac:dyDescent="0.3">
      <c r="A3" s="78" t="s">
        <v>87</v>
      </c>
      <c r="B3" s="74"/>
      <c r="I3" s="43"/>
      <c r="N3" s="43"/>
    </row>
    <row r="4" spans="1:19" ht="15.5" x14ac:dyDescent="0.35">
      <c r="A4" s="2"/>
      <c r="B4" s="3"/>
      <c r="D4" s="75" t="s">
        <v>7</v>
      </c>
      <c r="E4" s="75"/>
      <c r="I4" s="43"/>
      <c r="N4" s="43"/>
    </row>
    <row r="5" spans="1:19" ht="15.5" x14ac:dyDescent="0.35">
      <c r="A5" s="75" t="s">
        <v>88</v>
      </c>
      <c r="B5" s="75"/>
      <c r="D5" s="76" t="s">
        <v>89</v>
      </c>
      <c r="E5" s="76"/>
      <c r="I5" s="44" t="s">
        <v>49</v>
      </c>
      <c r="N5" s="44" t="s">
        <v>50</v>
      </c>
      <c r="O5" s="4"/>
    </row>
    <row r="6" spans="1:19" ht="15.5" x14ac:dyDescent="0.35">
      <c r="A6" s="21" t="s">
        <v>9</v>
      </c>
      <c r="B6" s="35"/>
      <c r="D6" s="34"/>
      <c r="E6" s="34"/>
      <c r="I6" s="44"/>
      <c r="N6" s="43"/>
    </row>
    <row r="7" spans="1:19" ht="13" x14ac:dyDescent="0.3">
      <c r="A7" t="s">
        <v>2</v>
      </c>
      <c r="B7" s="5">
        <v>25.21</v>
      </c>
      <c r="D7" s="19" t="s">
        <v>8</v>
      </c>
      <c r="E7" s="5"/>
      <c r="I7" s="45">
        <v>44203</v>
      </c>
      <c r="J7" s="7">
        <v>40</v>
      </c>
      <c r="K7" s="10" t="s">
        <v>31</v>
      </c>
      <c r="L7" s="10" t="s">
        <v>3</v>
      </c>
      <c r="N7" s="45">
        <v>44290</v>
      </c>
      <c r="O7" s="48" t="s">
        <v>69</v>
      </c>
      <c r="P7" s="7">
        <v>762.48</v>
      </c>
      <c r="Q7" s="10" t="s">
        <v>70</v>
      </c>
      <c r="R7" s="6" t="s">
        <v>90</v>
      </c>
    </row>
    <row r="8" spans="1:19" x14ac:dyDescent="0.25">
      <c r="A8" t="s">
        <v>6</v>
      </c>
      <c r="B8" s="5">
        <v>619.95000000000005</v>
      </c>
      <c r="D8" s="10" t="s">
        <v>114</v>
      </c>
      <c r="E8" s="5">
        <v>200</v>
      </c>
      <c r="I8" s="45">
        <v>44204</v>
      </c>
      <c r="J8" s="7">
        <v>20</v>
      </c>
      <c r="K8" s="10" t="s">
        <v>32</v>
      </c>
      <c r="L8" s="10" t="s">
        <v>3</v>
      </c>
      <c r="N8" s="45">
        <v>44338</v>
      </c>
      <c r="O8" s="10" t="s">
        <v>71</v>
      </c>
      <c r="P8" s="7">
        <v>25</v>
      </c>
      <c r="Q8" s="10" t="s">
        <v>72</v>
      </c>
      <c r="R8" s="6" t="s">
        <v>90</v>
      </c>
      <c r="S8" s="8"/>
    </row>
    <row r="9" spans="1:19" x14ac:dyDescent="0.25">
      <c r="A9" s="10" t="s">
        <v>25</v>
      </c>
      <c r="B9" s="5">
        <v>0</v>
      </c>
      <c r="D9" s="10" t="s">
        <v>115</v>
      </c>
      <c r="E9" s="5">
        <v>0</v>
      </c>
      <c r="I9" s="45">
        <v>44204</v>
      </c>
      <c r="J9" s="7">
        <v>50</v>
      </c>
      <c r="K9" s="10" t="s">
        <v>33</v>
      </c>
      <c r="L9" s="10" t="s">
        <v>3</v>
      </c>
      <c r="N9" s="43"/>
      <c r="P9" s="7"/>
      <c r="R9" s="6"/>
      <c r="S9" s="8"/>
    </row>
    <row r="10" spans="1:19" ht="13" x14ac:dyDescent="0.3">
      <c r="A10" s="11" t="s">
        <v>11</v>
      </c>
      <c r="B10" s="12">
        <f>SUM(B7:B9)</f>
        <v>645.16000000000008</v>
      </c>
      <c r="D10" s="10" t="s">
        <v>132</v>
      </c>
      <c r="E10" s="5"/>
      <c r="I10" s="45">
        <v>44221</v>
      </c>
      <c r="J10" s="7">
        <v>50</v>
      </c>
      <c r="K10" s="10" t="s">
        <v>34</v>
      </c>
      <c r="L10" s="10" t="s">
        <v>3</v>
      </c>
      <c r="N10" s="43"/>
      <c r="P10" s="7"/>
      <c r="R10" s="6"/>
      <c r="S10" s="9"/>
    </row>
    <row r="11" spans="1:19" x14ac:dyDescent="0.25">
      <c r="B11" s="14"/>
      <c r="D11" s="10" t="s">
        <v>196</v>
      </c>
      <c r="E11" s="5"/>
      <c r="I11" s="45">
        <v>44224</v>
      </c>
      <c r="J11" s="7">
        <v>30</v>
      </c>
      <c r="K11" s="10" t="s">
        <v>35</v>
      </c>
      <c r="L11" s="10" t="s">
        <v>3</v>
      </c>
      <c r="N11" s="43"/>
      <c r="R11" s="6"/>
      <c r="S11" s="9"/>
    </row>
    <row r="12" spans="1:19" x14ac:dyDescent="0.25">
      <c r="A12" s="21" t="s">
        <v>10</v>
      </c>
      <c r="B12" s="14"/>
      <c r="D12" s="10" t="s">
        <v>102</v>
      </c>
      <c r="E12" s="5"/>
      <c r="I12" s="45">
        <v>44225</v>
      </c>
      <c r="J12" s="7">
        <v>25</v>
      </c>
      <c r="K12" s="10" t="s">
        <v>36</v>
      </c>
      <c r="L12" s="10" t="s">
        <v>3</v>
      </c>
      <c r="N12" s="43"/>
      <c r="R12" s="6"/>
      <c r="S12" s="9"/>
    </row>
    <row r="13" spans="1:19" x14ac:dyDescent="0.25">
      <c r="A13" s="10" t="s">
        <v>16</v>
      </c>
      <c r="B13" s="14"/>
      <c r="D13" s="10" t="s">
        <v>65</v>
      </c>
      <c r="E13" s="5">
        <v>0</v>
      </c>
      <c r="I13" s="45">
        <v>44243</v>
      </c>
      <c r="J13" s="7">
        <v>50</v>
      </c>
      <c r="K13" s="10" t="s">
        <v>52</v>
      </c>
      <c r="L13" s="10" t="s">
        <v>3</v>
      </c>
      <c r="N13" s="43"/>
      <c r="R13" s="6"/>
      <c r="S13" s="9"/>
    </row>
    <row r="14" spans="1:19" ht="13" x14ac:dyDescent="0.3">
      <c r="B14" s="5"/>
      <c r="D14" s="11" t="s">
        <v>4</v>
      </c>
      <c r="E14" s="22">
        <f>SUM(E8:E13)</f>
        <v>200</v>
      </c>
      <c r="I14" s="46">
        <v>44260</v>
      </c>
      <c r="J14" s="7">
        <v>25</v>
      </c>
      <c r="K14" s="10" t="s">
        <v>56</v>
      </c>
      <c r="L14" s="10" t="s">
        <v>3</v>
      </c>
      <c r="N14" s="43"/>
      <c r="R14" s="6"/>
      <c r="S14" s="9"/>
    </row>
    <row r="15" spans="1:19" x14ac:dyDescent="0.25">
      <c r="E15" s="5"/>
      <c r="I15" s="45">
        <v>44261</v>
      </c>
      <c r="J15" s="7">
        <v>25</v>
      </c>
      <c r="K15" s="10" t="s">
        <v>57</v>
      </c>
      <c r="L15" s="10" t="s">
        <v>3</v>
      </c>
      <c r="N15" s="43"/>
      <c r="R15" s="6"/>
      <c r="S15" s="9"/>
    </row>
    <row r="16" spans="1:19" ht="13" x14ac:dyDescent="0.3">
      <c r="D16" s="19" t="s">
        <v>12</v>
      </c>
      <c r="E16" s="19"/>
      <c r="I16" s="45">
        <v>44275</v>
      </c>
      <c r="J16" s="7">
        <v>10</v>
      </c>
      <c r="K16" s="10" t="s">
        <v>58</v>
      </c>
      <c r="L16" s="10" t="s">
        <v>3</v>
      </c>
      <c r="N16" s="43"/>
      <c r="R16" s="6"/>
      <c r="S16" s="8"/>
    </row>
    <row r="17" spans="3:19" x14ac:dyDescent="0.25">
      <c r="D17" s="10" t="s">
        <v>13</v>
      </c>
      <c r="E17" s="5">
        <v>7.61</v>
      </c>
      <c r="I17" s="45">
        <v>44284</v>
      </c>
      <c r="J17" s="7">
        <v>5</v>
      </c>
      <c r="K17" s="10" t="s">
        <v>59</v>
      </c>
      <c r="L17" s="10" t="s">
        <v>3</v>
      </c>
      <c r="N17" s="43"/>
      <c r="R17" s="5"/>
      <c r="S17" s="8"/>
    </row>
    <row r="18" spans="3:19" x14ac:dyDescent="0.25">
      <c r="D18" s="10" t="s">
        <v>14</v>
      </c>
      <c r="E18" s="5">
        <v>1.95</v>
      </c>
      <c r="I18" s="45">
        <v>44291</v>
      </c>
      <c r="J18" s="30">
        <v>30</v>
      </c>
      <c r="K18" s="41" t="s">
        <v>74</v>
      </c>
      <c r="L18" s="10" t="s">
        <v>3</v>
      </c>
      <c r="N18" s="43"/>
      <c r="R18" s="5"/>
      <c r="S18" s="8"/>
    </row>
    <row r="19" spans="3:19" x14ac:dyDescent="0.25">
      <c r="D19" s="10" t="s">
        <v>73</v>
      </c>
      <c r="E19" s="5">
        <v>0</v>
      </c>
      <c r="I19" s="45">
        <v>44292</v>
      </c>
      <c r="J19" s="30">
        <v>30</v>
      </c>
      <c r="K19" s="50" t="s">
        <v>75</v>
      </c>
      <c r="L19" s="10" t="s">
        <v>3</v>
      </c>
      <c r="M19" s="31"/>
      <c r="N19" s="43"/>
      <c r="R19" s="5"/>
      <c r="S19" s="8"/>
    </row>
    <row r="20" spans="3:19" x14ac:dyDescent="0.25">
      <c r="D20" s="10" t="s">
        <v>210</v>
      </c>
      <c r="E20" s="5">
        <v>25</v>
      </c>
      <c r="I20" s="45">
        <v>44293</v>
      </c>
      <c r="J20" s="30">
        <v>50</v>
      </c>
      <c r="K20" s="50" t="s">
        <v>76</v>
      </c>
      <c r="L20" s="10" t="s">
        <v>3</v>
      </c>
      <c r="M20" s="31"/>
      <c r="N20" s="43"/>
      <c r="R20" s="5"/>
      <c r="S20" s="8"/>
    </row>
    <row r="21" spans="3:19" x14ac:dyDescent="0.25">
      <c r="D21" s="10" t="s">
        <v>17</v>
      </c>
      <c r="E21" s="5">
        <v>0</v>
      </c>
      <c r="I21" s="45">
        <v>44294</v>
      </c>
      <c r="J21" s="49">
        <v>25</v>
      </c>
      <c r="K21" s="50" t="s">
        <v>77</v>
      </c>
      <c r="L21" s="10" t="s">
        <v>3</v>
      </c>
      <c r="M21" s="31"/>
      <c r="N21" s="43"/>
      <c r="R21" s="5"/>
      <c r="S21" s="8"/>
    </row>
    <row r="22" spans="3:19" x14ac:dyDescent="0.25">
      <c r="D22" s="10" t="s">
        <v>19</v>
      </c>
      <c r="E22" s="5">
        <v>0</v>
      </c>
      <c r="I22" s="45">
        <v>44294</v>
      </c>
      <c r="J22" s="49">
        <v>50</v>
      </c>
      <c r="K22" s="50" t="s">
        <v>78</v>
      </c>
      <c r="L22" s="10" t="s">
        <v>3</v>
      </c>
      <c r="M22" s="31"/>
      <c r="N22" s="43"/>
      <c r="R22" s="5"/>
      <c r="S22" s="8"/>
    </row>
    <row r="23" spans="3:19" x14ac:dyDescent="0.25">
      <c r="D23" s="10" t="s">
        <v>204</v>
      </c>
      <c r="I23" s="45">
        <v>44299</v>
      </c>
      <c r="J23" s="49">
        <v>50</v>
      </c>
      <c r="K23" s="50" t="s">
        <v>79</v>
      </c>
      <c r="L23" s="10" t="s">
        <v>3</v>
      </c>
      <c r="M23" s="31"/>
      <c r="N23" s="43"/>
      <c r="R23" s="6"/>
      <c r="S23" s="8"/>
    </row>
    <row r="24" spans="3:19" x14ac:dyDescent="0.25">
      <c r="D24" s="10" t="s">
        <v>203</v>
      </c>
      <c r="I24" s="45">
        <v>44299</v>
      </c>
      <c r="J24" s="49">
        <v>15</v>
      </c>
      <c r="K24" s="50" t="s">
        <v>80</v>
      </c>
      <c r="L24" s="10" t="s">
        <v>3</v>
      </c>
      <c r="M24" s="31"/>
      <c r="N24" s="43"/>
      <c r="R24" s="5"/>
      <c r="S24" s="5"/>
    </row>
    <row r="25" spans="3:19" x14ac:dyDescent="0.25">
      <c r="C25" s="10"/>
      <c r="D25" s="10" t="s">
        <v>205</v>
      </c>
      <c r="F25" s="10"/>
      <c r="G25" s="10"/>
      <c r="H25" s="10"/>
      <c r="I25" s="45">
        <v>44300</v>
      </c>
      <c r="J25" s="49">
        <v>25</v>
      </c>
      <c r="K25" s="50" t="s">
        <v>81</v>
      </c>
      <c r="L25" s="10" t="s">
        <v>3</v>
      </c>
      <c r="M25" s="15"/>
      <c r="N25" s="43"/>
      <c r="R25" s="5"/>
      <c r="S25" s="5"/>
    </row>
    <row r="26" spans="3:19" ht="13" x14ac:dyDescent="0.3">
      <c r="C26" s="10"/>
      <c r="D26" s="11" t="s">
        <v>5</v>
      </c>
      <c r="E26" s="12">
        <f>SUM(E17:E22)</f>
        <v>34.56</v>
      </c>
      <c r="F26" s="10"/>
      <c r="G26" s="10"/>
      <c r="H26" s="10"/>
      <c r="I26" s="45">
        <v>44300</v>
      </c>
      <c r="J26" s="49">
        <v>5</v>
      </c>
      <c r="K26" s="50" t="s">
        <v>82</v>
      </c>
      <c r="L26" s="10" t="s">
        <v>3</v>
      </c>
      <c r="M26" s="15"/>
      <c r="N26" s="43"/>
      <c r="R26" s="5"/>
      <c r="S26" s="5"/>
    </row>
    <row r="27" spans="3:19" x14ac:dyDescent="0.25">
      <c r="C27" s="10"/>
      <c r="E27" s="5"/>
      <c r="F27" s="10"/>
      <c r="G27" s="10"/>
      <c r="H27" s="10"/>
      <c r="I27" s="45">
        <v>44300</v>
      </c>
      <c r="J27" s="49">
        <v>25</v>
      </c>
      <c r="K27" s="50" t="s">
        <v>83</v>
      </c>
      <c r="L27" s="10" t="s">
        <v>3</v>
      </c>
      <c r="M27" s="15"/>
      <c r="N27" s="43"/>
      <c r="R27" s="5"/>
      <c r="S27" s="5"/>
    </row>
    <row r="28" spans="3:19" ht="13" x14ac:dyDescent="0.3">
      <c r="C28" s="10"/>
      <c r="D28" s="11" t="s">
        <v>15</v>
      </c>
      <c r="E28" s="23">
        <f>E14-E26</f>
        <v>165.44</v>
      </c>
      <c r="F28" s="10"/>
      <c r="G28" s="10"/>
      <c r="H28" s="10"/>
      <c r="I28" s="45">
        <v>44300</v>
      </c>
      <c r="J28" s="49">
        <v>50</v>
      </c>
      <c r="K28" s="50" t="s">
        <v>84</v>
      </c>
      <c r="L28" s="10" t="s">
        <v>3</v>
      </c>
      <c r="M28" s="15"/>
      <c r="N28" s="43"/>
      <c r="R28" s="5"/>
      <c r="S28" s="5"/>
    </row>
    <row r="29" spans="3:19" x14ac:dyDescent="0.25">
      <c r="C29" s="10"/>
      <c r="D29" s="24"/>
      <c r="E29" s="14"/>
      <c r="F29" s="10"/>
      <c r="G29" s="10"/>
      <c r="H29" s="10"/>
      <c r="I29" s="45">
        <v>44300</v>
      </c>
      <c r="J29" s="49">
        <v>40</v>
      </c>
      <c r="K29" s="50" t="s">
        <v>85</v>
      </c>
      <c r="L29" s="10" t="s">
        <v>3</v>
      </c>
      <c r="M29" s="13"/>
      <c r="N29" s="43"/>
      <c r="R29" s="5"/>
      <c r="S29" s="5"/>
    </row>
    <row r="30" spans="3:19" x14ac:dyDescent="0.25">
      <c r="I30" s="45">
        <v>44303</v>
      </c>
      <c r="J30" s="49">
        <v>40</v>
      </c>
      <c r="K30" s="50" t="s">
        <v>86</v>
      </c>
      <c r="L30" s="10" t="s">
        <v>3</v>
      </c>
      <c r="N30" s="43"/>
      <c r="R30" s="5"/>
      <c r="S30" s="5"/>
    </row>
    <row r="31" spans="3:19" x14ac:dyDescent="0.25">
      <c r="D31" s="10"/>
      <c r="E31" s="10"/>
      <c r="I31" s="45">
        <v>44315</v>
      </c>
      <c r="J31" s="7">
        <v>5</v>
      </c>
      <c r="K31" s="10" t="s">
        <v>59</v>
      </c>
      <c r="L31" s="10" t="s">
        <v>3</v>
      </c>
      <c r="N31" s="43"/>
      <c r="R31" s="5"/>
      <c r="S31" s="5"/>
    </row>
    <row r="32" spans="3:19" x14ac:dyDescent="0.25">
      <c r="D32" s="10"/>
      <c r="E32" s="10"/>
      <c r="I32" s="45">
        <v>44319</v>
      </c>
      <c r="J32" s="49">
        <v>30</v>
      </c>
      <c r="K32" s="10" t="s">
        <v>91</v>
      </c>
      <c r="L32" s="10" t="s">
        <v>3</v>
      </c>
      <c r="N32" s="47"/>
      <c r="O32" s="10"/>
      <c r="R32" s="5"/>
      <c r="S32" s="5"/>
    </row>
    <row r="33" spans="1:19" x14ac:dyDescent="0.25">
      <c r="D33" s="10"/>
      <c r="E33" s="10"/>
      <c r="I33" s="45">
        <v>44324</v>
      </c>
      <c r="J33" s="49">
        <v>50</v>
      </c>
      <c r="K33" s="10" t="s">
        <v>92</v>
      </c>
      <c r="L33" s="10" t="s">
        <v>3</v>
      </c>
      <c r="N33" s="47"/>
      <c r="O33" s="10"/>
      <c r="R33" s="5"/>
      <c r="S33" s="5"/>
    </row>
    <row r="34" spans="1:19" x14ac:dyDescent="0.25">
      <c r="D34" s="10"/>
      <c r="E34" s="10"/>
      <c r="I34" s="45">
        <v>44325</v>
      </c>
      <c r="J34" s="49">
        <v>50</v>
      </c>
      <c r="K34" s="10" t="s">
        <v>93</v>
      </c>
      <c r="L34" s="10" t="s">
        <v>3</v>
      </c>
      <c r="N34" s="47"/>
      <c r="O34" s="10"/>
      <c r="R34" s="5"/>
      <c r="S34" s="5"/>
    </row>
    <row r="35" spans="1:19" x14ac:dyDescent="0.25">
      <c r="A35" s="24"/>
      <c r="B35" s="14"/>
      <c r="D35" s="10"/>
      <c r="E35" s="10"/>
      <c r="I35" s="45">
        <v>44333</v>
      </c>
      <c r="J35" s="49">
        <v>15</v>
      </c>
      <c r="K35" s="10" t="s">
        <v>94</v>
      </c>
      <c r="L35" s="10" t="s">
        <v>3</v>
      </c>
      <c r="M35" s="13"/>
      <c r="N35" s="47"/>
      <c r="O35" s="10"/>
      <c r="R35" s="5"/>
      <c r="S35" s="5"/>
    </row>
    <row r="36" spans="1:19" x14ac:dyDescent="0.25">
      <c r="A36" s="24"/>
      <c r="B36" s="14"/>
      <c r="I36" s="45">
        <v>44336</v>
      </c>
      <c r="J36" s="49">
        <v>50</v>
      </c>
      <c r="K36" s="10" t="s">
        <v>95</v>
      </c>
      <c r="L36" s="10" t="s">
        <v>3</v>
      </c>
      <c r="M36" s="13"/>
      <c r="N36" s="47"/>
      <c r="O36" s="10"/>
      <c r="R36" s="5"/>
      <c r="S36" s="5"/>
    </row>
    <row r="37" spans="1:19" x14ac:dyDescent="0.25">
      <c r="A37" s="24"/>
      <c r="B37" s="14"/>
      <c r="I37" s="45">
        <v>44345</v>
      </c>
      <c r="J37" s="49">
        <v>5</v>
      </c>
      <c r="K37" s="10" t="s">
        <v>59</v>
      </c>
      <c r="L37" s="10" t="s">
        <v>3</v>
      </c>
      <c r="M37" s="13"/>
      <c r="N37" s="43"/>
      <c r="R37" s="5"/>
      <c r="S37" s="5"/>
    </row>
    <row r="38" spans="1:19" x14ac:dyDescent="0.25">
      <c r="A38" s="24"/>
      <c r="B38" s="14"/>
      <c r="I38" s="45"/>
      <c r="J38" s="28"/>
      <c r="K38" s="10"/>
      <c r="L38" s="7"/>
      <c r="M38" s="13"/>
      <c r="N38" s="43"/>
      <c r="R38" s="5"/>
      <c r="S38" s="5"/>
    </row>
    <row r="39" spans="1:19" x14ac:dyDescent="0.25">
      <c r="A39" s="24"/>
      <c r="B39" s="14"/>
      <c r="I39" s="47"/>
      <c r="J39" s="28"/>
      <c r="K39" s="10"/>
      <c r="L39" s="7"/>
      <c r="N39" s="43"/>
      <c r="R39" s="5"/>
      <c r="S39" s="5"/>
    </row>
    <row r="40" spans="1:19" x14ac:dyDescent="0.25">
      <c r="A40" s="51" t="s">
        <v>64</v>
      </c>
      <c r="B40" s="14"/>
      <c r="I40" s="43"/>
      <c r="J40" s="28"/>
      <c r="K40" s="10"/>
      <c r="L40" s="7"/>
      <c r="N40" s="47"/>
      <c r="O40" s="10"/>
      <c r="R40" s="5"/>
      <c r="S40" s="5"/>
    </row>
    <row r="41" spans="1:19" ht="13" x14ac:dyDescent="0.3">
      <c r="A41" s="25" t="s">
        <v>60</v>
      </c>
      <c r="B41" s="14">
        <v>479.72</v>
      </c>
      <c r="I41" s="43"/>
      <c r="J41" s="28"/>
      <c r="N41" s="47"/>
      <c r="O41" s="10"/>
      <c r="R41" s="5"/>
      <c r="S41" s="5"/>
    </row>
    <row r="42" spans="1:19" ht="13" x14ac:dyDescent="0.3">
      <c r="A42" s="25" t="s">
        <v>61</v>
      </c>
      <c r="B42" s="14">
        <f>E28</f>
        <v>165.44</v>
      </c>
      <c r="I42" s="43"/>
      <c r="J42" s="28"/>
      <c r="N42" s="43"/>
      <c r="R42" s="5"/>
      <c r="S42" s="5"/>
    </row>
    <row r="43" spans="1:19" ht="13" x14ac:dyDescent="0.3">
      <c r="A43" s="25" t="s">
        <v>62</v>
      </c>
      <c r="B43" s="39">
        <f>B41+B42</f>
        <v>645.16000000000008</v>
      </c>
      <c r="I43" s="47"/>
      <c r="J43" s="28"/>
      <c r="L43" s="7"/>
      <c r="M43" s="13"/>
      <c r="N43" s="43"/>
    </row>
    <row r="44" spans="1:19" ht="13" x14ac:dyDescent="0.3">
      <c r="A44" s="25"/>
      <c r="B44" s="27"/>
      <c r="C44" s="15"/>
      <c r="F44" s="15"/>
      <c r="G44" s="15"/>
      <c r="H44" s="15"/>
      <c r="I44" s="43"/>
      <c r="J44" s="28"/>
      <c r="L44" s="7"/>
      <c r="M44" s="13"/>
      <c r="N44" s="43"/>
    </row>
    <row r="45" spans="1:19" ht="13" x14ac:dyDescent="0.3">
      <c r="A45" s="42" t="s">
        <v>63</v>
      </c>
      <c r="B45" s="40">
        <f>B10-B43</f>
        <v>0</v>
      </c>
      <c r="I45" s="47"/>
      <c r="J45" s="28"/>
      <c r="K45" s="10"/>
      <c r="L45" s="7"/>
      <c r="N45" s="43"/>
    </row>
    <row r="46" spans="1:19" x14ac:dyDescent="0.25">
      <c r="I46" s="43"/>
      <c r="J46" s="28"/>
      <c r="K46" s="10"/>
      <c r="L46" s="7"/>
      <c r="N46" s="43"/>
    </row>
    <row r="47" spans="1:19" x14ac:dyDescent="0.25">
      <c r="I47" s="47"/>
      <c r="J47" s="28"/>
      <c r="K47" s="10"/>
      <c r="L47" s="7"/>
      <c r="N47" s="47"/>
      <c r="O47" s="10"/>
    </row>
    <row r="48" spans="1:19" x14ac:dyDescent="0.25">
      <c r="I48" s="43"/>
      <c r="J48" s="28"/>
      <c r="K48" s="10"/>
      <c r="L48" s="7"/>
      <c r="M48" s="13"/>
      <c r="N48" s="43"/>
    </row>
    <row r="49" spans="4:15" x14ac:dyDescent="0.25">
      <c r="I49" s="47"/>
      <c r="J49" s="28"/>
      <c r="K49" s="10"/>
      <c r="L49" s="7"/>
      <c r="N49" s="43"/>
    </row>
    <row r="50" spans="4:15" x14ac:dyDescent="0.25">
      <c r="D50" s="15"/>
      <c r="E50" s="15"/>
      <c r="I50" s="43"/>
      <c r="J50" s="28"/>
      <c r="K50" s="10"/>
      <c r="L50" s="7"/>
      <c r="N50" s="43"/>
    </row>
    <row r="51" spans="4:15" x14ac:dyDescent="0.25">
      <c r="I51" s="47"/>
      <c r="J51" s="28"/>
      <c r="K51" s="10"/>
      <c r="L51" s="7"/>
      <c r="N51" s="43"/>
    </row>
    <row r="52" spans="4:15" x14ac:dyDescent="0.25">
      <c r="I52" s="43"/>
      <c r="J52" s="28"/>
      <c r="L52" s="7"/>
      <c r="N52" s="47"/>
      <c r="O52" s="10"/>
    </row>
    <row r="53" spans="4:15" x14ac:dyDescent="0.25">
      <c r="I53" s="43"/>
      <c r="J53" s="28"/>
      <c r="L53" s="7"/>
      <c r="N53" s="43"/>
    </row>
    <row r="54" spans="4:15" x14ac:dyDescent="0.25">
      <c r="I54" s="43"/>
      <c r="J54" s="28"/>
      <c r="L54" s="7"/>
      <c r="N54" s="43"/>
    </row>
    <row r="55" spans="4:15" x14ac:dyDescent="0.25">
      <c r="I55" s="43"/>
      <c r="J55" s="28"/>
      <c r="N55" s="43"/>
    </row>
    <row r="56" spans="4:15" x14ac:dyDescent="0.25">
      <c r="I56" s="43"/>
      <c r="J56" s="28"/>
      <c r="N56" s="43"/>
    </row>
    <row r="57" spans="4:15" x14ac:dyDescent="0.25">
      <c r="I57" s="43"/>
      <c r="J57" s="28"/>
      <c r="N57" s="43"/>
    </row>
    <row r="58" spans="4:15" x14ac:dyDescent="0.25">
      <c r="I58" s="43"/>
      <c r="J58" s="28"/>
      <c r="N58" s="43"/>
    </row>
    <row r="59" spans="4:15" x14ac:dyDescent="0.25">
      <c r="I59" s="43"/>
      <c r="J59" s="28"/>
      <c r="N59" s="43"/>
    </row>
    <row r="60" spans="4:15" x14ac:dyDescent="0.25">
      <c r="I60" s="43"/>
      <c r="J60" s="28"/>
      <c r="N60" s="43"/>
    </row>
    <row r="61" spans="4:15" x14ac:dyDescent="0.25">
      <c r="I61" s="43"/>
      <c r="N61" s="43"/>
    </row>
    <row r="62" spans="4:15" x14ac:dyDescent="0.25">
      <c r="N62" s="43"/>
    </row>
    <row r="63" spans="4:15" x14ac:dyDescent="0.25">
      <c r="N63" s="43"/>
    </row>
    <row r="64" spans="4:15" x14ac:dyDescent="0.25">
      <c r="N64" s="43"/>
    </row>
    <row r="65" spans="3:8" x14ac:dyDescent="0.25">
      <c r="C65" s="16"/>
      <c r="F65" s="16"/>
      <c r="G65" s="16"/>
      <c r="H65" s="16"/>
    </row>
    <row r="71" spans="3:8" x14ac:dyDescent="0.25">
      <c r="D71" s="16"/>
      <c r="E71" s="16"/>
    </row>
  </sheetData>
  <mergeCells count="6">
    <mergeCell ref="D5:E5"/>
    <mergeCell ref="A1:B1"/>
    <mergeCell ref="A2:B2"/>
    <mergeCell ref="A3:B3"/>
    <mergeCell ref="A5:B5"/>
    <mergeCell ref="D4:E4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CFFA8-1421-4EEE-B2FD-F04B331E216C}">
  <sheetPr>
    <pageSetUpPr fitToPage="1"/>
  </sheetPr>
  <dimension ref="A1:S71"/>
  <sheetViews>
    <sheetView topLeftCell="A7" workbookViewId="0">
      <selection activeCell="D23" sqref="D23"/>
    </sheetView>
  </sheetViews>
  <sheetFormatPr defaultRowHeight="12.5" x14ac:dyDescent="0.25"/>
  <cols>
    <col min="1" max="1" width="39.54296875" customWidth="1"/>
    <col min="2" max="2" width="10.81640625" customWidth="1"/>
    <col min="3" max="3" width="13.26953125" customWidth="1"/>
    <col min="4" max="4" width="54.36328125" bestFit="1" customWidth="1"/>
    <col min="5" max="8" width="13.26953125" customWidth="1"/>
    <col min="9" max="9" width="14.7265625" customWidth="1"/>
    <col min="10" max="10" width="11.81640625" bestFit="1" customWidth="1"/>
    <col min="11" max="11" width="21.453125" customWidth="1"/>
    <col min="12" max="12" width="7.7265625" customWidth="1"/>
    <col min="13" max="13" width="4" style="1" customWidth="1"/>
    <col min="14" max="14" width="14.81640625" customWidth="1"/>
    <col min="15" max="15" width="9.7265625" customWidth="1"/>
    <col min="17" max="17" width="50.26953125" customWidth="1"/>
    <col min="251" max="251" width="34.1796875" customWidth="1"/>
    <col min="252" max="252" width="10.81640625" customWidth="1"/>
    <col min="255" max="255" width="9.453125" bestFit="1" customWidth="1"/>
    <col min="256" max="256" width="30.81640625" customWidth="1"/>
    <col min="257" max="257" width="9.1796875" bestFit="1" customWidth="1"/>
    <col min="258" max="258" width="9.1796875" customWidth="1"/>
    <col min="507" max="507" width="34.1796875" customWidth="1"/>
    <col min="508" max="508" width="10.81640625" customWidth="1"/>
    <col min="511" max="511" width="9.453125" bestFit="1" customWidth="1"/>
    <col min="512" max="512" width="30.81640625" customWidth="1"/>
    <col min="513" max="513" width="9.1796875" bestFit="1" customWidth="1"/>
    <col min="514" max="514" width="9.1796875" customWidth="1"/>
    <col min="763" max="763" width="34.1796875" customWidth="1"/>
    <col min="764" max="764" width="10.81640625" customWidth="1"/>
    <col min="767" max="767" width="9.453125" bestFit="1" customWidth="1"/>
    <col min="768" max="768" width="30.81640625" customWidth="1"/>
    <col min="769" max="769" width="9.1796875" bestFit="1" customWidth="1"/>
    <col min="770" max="770" width="9.1796875" customWidth="1"/>
    <col min="1019" max="1019" width="34.1796875" customWidth="1"/>
    <col min="1020" max="1020" width="10.81640625" customWidth="1"/>
    <col min="1023" max="1023" width="9.453125" bestFit="1" customWidth="1"/>
    <col min="1024" max="1024" width="30.81640625" customWidth="1"/>
    <col min="1025" max="1025" width="9.1796875" bestFit="1" customWidth="1"/>
    <col min="1026" max="1026" width="9.1796875" customWidth="1"/>
    <col min="1275" max="1275" width="34.1796875" customWidth="1"/>
    <col min="1276" max="1276" width="10.81640625" customWidth="1"/>
    <col min="1279" max="1279" width="9.453125" bestFit="1" customWidth="1"/>
    <col min="1280" max="1280" width="30.81640625" customWidth="1"/>
    <col min="1281" max="1281" width="9.1796875" bestFit="1" customWidth="1"/>
    <col min="1282" max="1282" width="9.1796875" customWidth="1"/>
    <col min="1531" max="1531" width="34.1796875" customWidth="1"/>
    <col min="1532" max="1532" width="10.81640625" customWidth="1"/>
    <col min="1535" max="1535" width="9.453125" bestFit="1" customWidth="1"/>
    <col min="1536" max="1536" width="30.81640625" customWidth="1"/>
    <col min="1537" max="1537" width="9.1796875" bestFit="1" customWidth="1"/>
    <col min="1538" max="1538" width="9.1796875" customWidth="1"/>
    <col min="1787" max="1787" width="34.1796875" customWidth="1"/>
    <col min="1788" max="1788" width="10.81640625" customWidth="1"/>
    <col min="1791" max="1791" width="9.453125" bestFit="1" customWidth="1"/>
    <col min="1792" max="1792" width="30.81640625" customWidth="1"/>
    <col min="1793" max="1793" width="9.1796875" bestFit="1" customWidth="1"/>
    <col min="1794" max="1794" width="9.1796875" customWidth="1"/>
    <col min="2043" max="2043" width="34.1796875" customWidth="1"/>
    <col min="2044" max="2044" width="10.81640625" customWidth="1"/>
    <col min="2047" max="2047" width="9.453125" bestFit="1" customWidth="1"/>
    <col min="2048" max="2048" width="30.81640625" customWidth="1"/>
    <col min="2049" max="2049" width="9.1796875" bestFit="1" customWidth="1"/>
    <col min="2050" max="2050" width="9.1796875" customWidth="1"/>
    <col min="2299" max="2299" width="34.1796875" customWidth="1"/>
    <col min="2300" max="2300" width="10.81640625" customWidth="1"/>
    <col min="2303" max="2303" width="9.453125" bestFit="1" customWidth="1"/>
    <col min="2304" max="2304" width="30.81640625" customWidth="1"/>
    <col min="2305" max="2305" width="9.1796875" bestFit="1" customWidth="1"/>
    <col min="2306" max="2306" width="9.1796875" customWidth="1"/>
    <col min="2555" max="2555" width="34.1796875" customWidth="1"/>
    <col min="2556" max="2556" width="10.81640625" customWidth="1"/>
    <col min="2559" max="2559" width="9.453125" bestFit="1" customWidth="1"/>
    <col min="2560" max="2560" width="30.81640625" customWidth="1"/>
    <col min="2561" max="2561" width="9.1796875" bestFit="1" customWidth="1"/>
    <col min="2562" max="2562" width="9.1796875" customWidth="1"/>
    <col min="2811" max="2811" width="34.1796875" customWidth="1"/>
    <col min="2812" max="2812" width="10.81640625" customWidth="1"/>
    <col min="2815" max="2815" width="9.453125" bestFit="1" customWidth="1"/>
    <col min="2816" max="2816" width="30.81640625" customWidth="1"/>
    <col min="2817" max="2817" width="9.1796875" bestFit="1" customWidth="1"/>
    <col min="2818" max="2818" width="9.1796875" customWidth="1"/>
    <col min="3067" max="3067" width="34.1796875" customWidth="1"/>
    <col min="3068" max="3068" width="10.81640625" customWidth="1"/>
    <col min="3071" max="3071" width="9.453125" bestFit="1" customWidth="1"/>
    <col min="3072" max="3072" width="30.81640625" customWidth="1"/>
    <col min="3073" max="3073" width="9.1796875" bestFit="1" customWidth="1"/>
    <col min="3074" max="3074" width="9.1796875" customWidth="1"/>
    <col min="3323" max="3323" width="34.1796875" customWidth="1"/>
    <col min="3324" max="3324" width="10.81640625" customWidth="1"/>
    <col min="3327" max="3327" width="9.453125" bestFit="1" customWidth="1"/>
    <col min="3328" max="3328" width="30.81640625" customWidth="1"/>
    <col min="3329" max="3329" width="9.1796875" bestFit="1" customWidth="1"/>
    <col min="3330" max="3330" width="9.1796875" customWidth="1"/>
    <col min="3579" max="3579" width="34.1796875" customWidth="1"/>
    <col min="3580" max="3580" width="10.81640625" customWidth="1"/>
    <col min="3583" max="3583" width="9.453125" bestFit="1" customWidth="1"/>
    <col min="3584" max="3584" width="30.81640625" customWidth="1"/>
    <col min="3585" max="3585" width="9.1796875" bestFit="1" customWidth="1"/>
    <col min="3586" max="3586" width="9.1796875" customWidth="1"/>
    <col min="3835" max="3835" width="34.1796875" customWidth="1"/>
    <col min="3836" max="3836" width="10.81640625" customWidth="1"/>
    <col min="3839" max="3839" width="9.453125" bestFit="1" customWidth="1"/>
    <col min="3840" max="3840" width="30.81640625" customWidth="1"/>
    <col min="3841" max="3841" width="9.1796875" bestFit="1" customWidth="1"/>
    <col min="3842" max="3842" width="9.1796875" customWidth="1"/>
    <col min="4091" max="4091" width="34.1796875" customWidth="1"/>
    <col min="4092" max="4092" width="10.81640625" customWidth="1"/>
    <col min="4095" max="4095" width="9.453125" bestFit="1" customWidth="1"/>
    <col min="4096" max="4096" width="30.81640625" customWidth="1"/>
    <col min="4097" max="4097" width="9.1796875" bestFit="1" customWidth="1"/>
    <col min="4098" max="4098" width="9.1796875" customWidth="1"/>
    <col min="4347" max="4347" width="34.1796875" customWidth="1"/>
    <col min="4348" max="4348" width="10.81640625" customWidth="1"/>
    <col min="4351" max="4351" width="9.453125" bestFit="1" customWidth="1"/>
    <col min="4352" max="4352" width="30.81640625" customWidth="1"/>
    <col min="4353" max="4353" width="9.1796875" bestFit="1" customWidth="1"/>
    <col min="4354" max="4354" width="9.1796875" customWidth="1"/>
    <col min="4603" max="4603" width="34.1796875" customWidth="1"/>
    <col min="4604" max="4604" width="10.81640625" customWidth="1"/>
    <col min="4607" max="4607" width="9.453125" bestFit="1" customWidth="1"/>
    <col min="4608" max="4608" width="30.81640625" customWidth="1"/>
    <col min="4609" max="4609" width="9.1796875" bestFit="1" customWidth="1"/>
    <col min="4610" max="4610" width="9.1796875" customWidth="1"/>
    <col min="4859" max="4859" width="34.1796875" customWidth="1"/>
    <col min="4860" max="4860" width="10.81640625" customWidth="1"/>
    <col min="4863" max="4863" width="9.453125" bestFit="1" customWidth="1"/>
    <col min="4864" max="4864" width="30.81640625" customWidth="1"/>
    <col min="4865" max="4865" width="9.1796875" bestFit="1" customWidth="1"/>
    <col min="4866" max="4866" width="9.1796875" customWidth="1"/>
    <col min="5115" max="5115" width="34.1796875" customWidth="1"/>
    <col min="5116" max="5116" width="10.81640625" customWidth="1"/>
    <col min="5119" max="5119" width="9.453125" bestFit="1" customWidth="1"/>
    <col min="5120" max="5120" width="30.81640625" customWidth="1"/>
    <col min="5121" max="5121" width="9.1796875" bestFit="1" customWidth="1"/>
    <col min="5122" max="5122" width="9.1796875" customWidth="1"/>
    <col min="5371" max="5371" width="34.1796875" customWidth="1"/>
    <col min="5372" max="5372" width="10.81640625" customWidth="1"/>
    <col min="5375" max="5375" width="9.453125" bestFit="1" customWidth="1"/>
    <col min="5376" max="5376" width="30.81640625" customWidth="1"/>
    <col min="5377" max="5377" width="9.1796875" bestFit="1" customWidth="1"/>
    <col min="5378" max="5378" width="9.1796875" customWidth="1"/>
    <col min="5627" max="5627" width="34.1796875" customWidth="1"/>
    <col min="5628" max="5628" width="10.81640625" customWidth="1"/>
    <col min="5631" max="5631" width="9.453125" bestFit="1" customWidth="1"/>
    <col min="5632" max="5632" width="30.81640625" customWidth="1"/>
    <col min="5633" max="5633" width="9.1796875" bestFit="1" customWidth="1"/>
    <col min="5634" max="5634" width="9.1796875" customWidth="1"/>
    <col min="5883" max="5883" width="34.1796875" customWidth="1"/>
    <col min="5884" max="5884" width="10.81640625" customWidth="1"/>
    <col min="5887" max="5887" width="9.453125" bestFit="1" customWidth="1"/>
    <col min="5888" max="5888" width="30.81640625" customWidth="1"/>
    <col min="5889" max="5889" width="9.1796875" bestFit="1" customWidth="1"/>
    <col min="5890" max="5890" width="9.1796875" customWidth="1"/>
    <col min="6139" max="6139" width="34.1796875" customWidth="1"/>
    <col min="6140" max="6140" width="10.81640625" customWidth="1"/>
    <col min="6143" max="6143" width="9.453125" bestFit="1" customWidth="1"/>
    <col min="6144" max="6144" width="30.81640625" customWidth="1"/>
    <col min="6145" max="6145" width="9.1796875" bestFit="1" customWidth="1"/>
    <col min="6146" max="6146" width="9.1796875" customWidth="1"/>
    <col min="6395" max="6395" width="34.1796875" customWidth="1"/>
    <col min="6396" max="6396" width="10.81640625" customWidth="1"/>
    <col min="6399" max="6399" width="9.453125" bestFit="1" customWidth="1"/>
    <col min="6400" max="6400" width="30.81640625" customWidth="1"/>
    <col min="6401" max="6401" width="9.1796875" bestFit="1" customWidth="1"/>
    <col min="6402" max="6402" width="9.1796875" customWidth="1"/>
    <col min="6651" max="6651" width="34.1796875" customWidth="1"/>
    <col min="6652" max="6652" width="10.81640625" customWidth="1"/>
    <col min="6655" max="6655" width="9.453125" bestFit="1" customWidth="1"/>
    <col min="6656" max="6656" width="30.81640625" customWidth="1"/>
    <col min="6657" max="6657" width="9.1796875" bestFit="1" customWidth="1"/>
    <col min="6658" max="6658" width="9.1796875" customWidth="1"/>
    <col min="6907" max="6907" width="34.1796875" customWidth="1"/>
    <col min="6908" max="6908" width="10.81640625" customWidth="1"/>
    <col min="6911" max="6911" width="9.453125" bestFit="1" customWidth="1"/>
    <col min="6912" max="6912" width="30.81640625" customWidth="1"/>
    <col min="6913" max="6913" width="9.1796875" bestFit="1" customWidth="1"/>
    <col min="6914" max="6914" width="9.1796875" customWidth="1"/>
    <col min="7163" max="7163" width="34.1796875" customWidth="1"/>
    <col min="7164" max="7164" width="10.81640625" customWidth="1"/>
    <col min="7167" max="7167" width="9.453125" bestFit="1" customWidth="1"/>
    <col min="7168" max="7168" width="30.81640625" customWidth="1"/>
    <col min="7169" max="7169" width="9.1796875" bestFit="1" customWidth="1"/>
    <col min="7170" max="7170" width="9.1796875" customWidth="1"/>
    <col min="7419" max="7419" width="34.1796875" customWidth="1"/>
    <col min="7420" max="7420" width="10.81640625" customWidth="1"/>
    <col min="7423" max="7423" width="9.453125" bestFit="1" customWidth="1"/>
    <col min="7424" max="7424" width="30.81640625" customWidth="1"/>
    <col min="7425" max="7425" width="9.1796875" bestFit="1" customWidth="1"/>
    <col min="7426" max="7426" width="9.1796875" customWidth="1"/>
    <col min="7675" max="7675" width="34.1796875" customWidth="1"/>
    <col min="7676" max="7676" width="10.81640625" customWidth="1"/>
    <col min="7679" max="7679" width="9.453125" bestFit="1" customWidth="1"/>
    <col min="7680" max="7680" width="30.81640625" customWidth="1"/>
    <col min="7681" max="7681" width="9.1796875" bestFit="1" customWidth="1"/>
    <col min="7682" max="7682" width="9.1796875" customWidth="1"/>
    <col min="7931" max="7931" width="34.1796875" customWidth="1"/>
    <col min="7932" max="7932" width="10.81640625" customWidth="1"/>
    <col min="7935" max="7935" width="9.453125" bestFit="1" customWidth="1"/>
    <col min="7936" max="7936" width="30.81640625" customWidth="1"/>
    <col min="7937" max="7937" width="9.1796875" bestFit="1" customWidth="1"/>
    <col min="7938" max="7938" width="9.1796875" customWidth="1"/>
    <col min="8187" max="8187" width="34.1796875" customWidth="1"/>
    <col min="8188" max="8188" width="10.81640625" customWidth="1"/>
    <col min="8191" max="8191" width="9.453125" bestFit="1" customWidth="1"/>
    <col min="8192" max="8192" width="30.81640625" customWidth="1"/>
    <col min="8193" max="8193" width="9.1796875" bestFit="1" customWidth="1"/>
    <col min="8194" max="8194" width="9.1796875" customWidth="1"/>
    <col min="8443" max="8443" width="34.1796875" customWidth="1"/>
    <col min="8444" max="8444" width="10.81640625" customWidth="1"/>
    <col min="8447" max="8447" width="9.453125" bestFit="1" customWidth="1"/>
    <col min="8448" max="8448" width="30.81640625" customWidth="1"/>
    <col min="8449" max="8449" width="9.1796875" bestFit="1" customWidth="1"/>
    <col min="8450" max="8450" width="9.1796875" customWidth="1"/>
    <col min="8699" max="8699" width="34.1796875" customWidth="1"/>
    <col min="8700" max="8700" width="10.81640625" customWidth="1"/>
    <col min="8703" max="8703" width="9.453125" bestFit="1" customWidth="1"/>
    <col min="8704" max="8704" width="30.81640625" customWidth="1"/>
    <col min="8705" max="8705" width="9.1796875" bestFit="1" customWidth="1"/>
    <col min="8706" max="8706" width="9.1796875" customWidth="1"/>
    <col min="8955" max="8955" width="34.1796875" customWidth="1"/>
    <col min="8956" max="8956" width="10.81640625" customWidth="1"/>
    <col min="8959" max="8959" width="9.453125" bestFit="1" customWidth="1"/>
    <col min="8960" max="8960" width="30.81640625" customWidth="1"/>
    <col min="8961" max="8961" width="9.1796875" bestFit="1" customWidth="1"/>
    <col min="8962" max="8962" width="9.1796875" customWidth="1"/>
    <col min="9211" max="9211" width="34.1796875" customWidth="1"/>
    <col min="9212" max="9212" width="10.81640625" customWidth="1"/>
    <col min="9215" max="9215" width="9.453125" bestFit="1" customWidth="1"/>
    <col min="9216" max="9216" width="30.81640625" customWidth="1"/>
    <col min="9217" max="9217" width="9.1796875" bestFit="1" customWidth="1"/>
    <col min="9218" max="9218" width="9.1796875" customWidth="1"/>
    <col min="9467" max="9467" width="34.1796875" customWidth="1"/>
    <col min="9468" max="9468" width="10.81640625" customWidth="1"/>
    <col min="9471" max="9471" width="9.453125" bestFit="1" customWidth="1"/>
    <col min="9472" max="9472" width="30.81640625" customWidth="1"/>
    <col min="9473" max="9473" width="9.1796875" bestFit="1" customWidth="1"/>
    <col min="9474" max="9474" width="9.1796875" customWidth="1"/>
    <col min="9723" max="9723" width="34.1796875" customWidth="1"/>
    <col min="9724" max="9724" width="10.81640625" customWidth="1"/>
    <col min="9727" max="9727" width="9.453125" bestFit="1" customWidth="1"/>
    <col min="9728" max="9728" width="30.81640625" customWidth="1"/>
    <col min="9729" max="9729" width="9.1796875" bestFit="1" customWidth="1"/>
    <col min="9730" max="9730" width="9.1796875" customWidth="1"/>
    <col min="9979" max="9979" width="34.1796875" customWidth="1"/>
    <col min="9980" max="9980" width="10.81640625" customWidth="1"/>
    <col min="9983" max="9983" width="9.453125" bestFit="1" customWidth="1"/>
    <col min="9984" max="9984" width="30.81640625" customWidth="1"/>
    <col min="9985" max="9985" width="9.1796875" bestFit="1" customWidth="1"/>
    <col min="9986" max="9986" width="9.1796875" customWidth="1"/>
    <col min="10235" max="10235" width="34.1796875" customWidth="1"/>
    <col min="10236" max="10236" width="10.81640625" customWidth="1"/>
    <col min="10239" max="10239" width="9.453125" bestFit="1" customWidth="1"/>
    <col min="10240" max="10240" width="30.81640625" customWidth="1"/>
    <col min="10241" max="10241" width="9.1796875" bestFit="1" customWidth="1"/>
    <col min="10242" max="10242" width="9.1796875" customWidth="1"/>
    <col min="10491" max="10491" width="34.1796875" customWidth="1"/>
    <col min="10492" max="10492" width="10.81640625" customWidth="1"/>
    <col min="10495" max="10495" width="9.453125" bestFit="1" customWidth="1"/>
    <col min="10496" max="10496" width="30.81640625" customWidth="1"/>
    <col min="10497" max="10497" width="9.1796875" bestFit="1" customWidth="1"/>
    <col min="10498" max="10498" width="9.1796875" customWidth="1"/>
    <col min="10747" max="10747" width="34.1796875" customWidth="1"/>
    <col min="10748" max="10748" width="10.81640625" customWidth="1"/>
    <col min="10751" max="10751" width="9.453125" bestFit="1" customWidth="1"/>
    <col min="10752" max="10752" width="30.81640625" customWidth="1"/>
    <col min="10753" max="10753" width="9.1796875" bestFit="1" customWidth="1"/>
    <col min="10754" max="10754" width="9.1796875" customWidth="1"/>
    <col min="11003" max="11003" width="34.1796875" customWidth="1"/>
    <col min="11004" max="11004" width="10.81640625" customWidth="1"/>
    <col min="11007" max="11007" width="9.453125" bestFit="1" customWidth="1"/>
    <col min="11008" max="11008" width="30.81640625" customWidth="1"/>
    <col min="11009" max="11009" width="9.1796875" bestFit="1" customWidth="1"/>
    <col min="11010" max="11010" width="9.1796875" customWidth="1"/>
    <col min="11259" max="11259" width="34.1796875" customWidth="1"/>
    <col min="11260" max="11260" width="10.81640625" customWidth="1"/>
    <col min="11263" max="11263" width="9.453125" bestFit="1" customWidth="1"/>
    <col min="11264" max="11264" width="30.81640625" customWidth="1"/>
    <col min="11265" max="11265" width="9.1796875" bestFit="1" customWidth="1"/>
    <col min="11266" max="11266" width="9.1796875" customWidth="1"/>
    <col min="11515" max="11515" width="34.1796875" customWidth="1"/>
    <col min="11516" max="11516" width="10.81640625" customWidth="1"/>
    <col min="11519" max="11519" width="9.453125" bestFit="1" customWidth="1"/>
    <col min="11520" max="11520" width="30.81640625" customWidth="1"/>
    <col min="11521" max="11521" width="9.1796875" bestFit="1" customWidth="1"/>
    <col min="11522" max="11522" width="9.1796875" customWidth="1"/>
    <col min="11771" max="11771" width="34.1796875" customWidth="1"/>
    <col min="11772" max="11772" width="10.81640625" customWidth="1"/>
    <col min="11775" max="11775" width="9.453125" bestFit="1" customWidth="1"/>
    <col min="11776" max="11776" width="30.81640625" customWidth="1"/>
    <col min="11777" max="11777" width="9.1796875" bestFit="1" customWidth="1"/>
    <col min="11778" max="11778" width="9.1796875" customWidth="1"/>
    <col min="12027" max="12027" width="34.1796875" customWidth="1"/>
    <col min="12028" max="12028" width="10.81640625" customWidth="1"/>
    <col min="12031" max="12031" width="9.453125" bestFit="1" customWidth="1"/>
    <col min="12032" max="12032" width="30.81640625" customWidth="1"/>
    <col min="12033" max="12033" width="9.1796875" bestFit="1" customWidth="1"/>
    <col min="12034" max="12034" width="9.1796875" customWidth="1"/>
    <col min="12283" max="12283" width="34.1796875" customWidth="1"/>
    <col min="12284" max="12284" width="10.81640625" customWidth="1"/>
    <col min="12287" max="12287" width="9.453125" bestFit="1" customWidth="1"/>
    <col min="12288" max="12288" width="30.81640625" customWidth="1"/>
    <col min="12289" max="12289" width="9.1796875" bestFit="1" customWidth="1"/>
    <col min="12290" max="12290" width="9.1796875" customWidth="1"/>
    <col min="12539" max="12539" width="34.1796875" customWidth="1"/>
    <col min="12540" max="12540" width="10.81640625" customWidth="1"/>
    <col min="12543" max="12543" width="9.453125" bestFit="1" customWidth="1"/>
    <col min="12544" max="12544" width="30.81640625" customWidth="1"/>
    <col min="12545" max="12545" width="9.1796875" bestFit="1" customWidth="1"/>
    <col min="12546" max="12546" width="9.1796875" customWidth="1"/>
    <col min="12795" max="12795" width="34.1796875" customWidth="1"/>
    <col min="12796" max="12796" width="10.81640625" customWidth="1"/>
    <col min="12799" max="12799" width="9.453125" bestFit="1" customWidth="1"/>
    <col min="12800" max="12800" width="30.81640625" customWidth="1"/>
    <col min="12801" max="12801" width="9.1796875" bestFit="1" customWidth="1"/>
    <col min="12802" max="12802" width="9.1796875" customWidth="1"/>
    <col min="13051" max="13051" width="34.1796875" customWidth="1"/>
    <col min="13052" max="13052" width="10.81640625" customWidth="1"/>
    <col min="13055" max="13055" width="9.453125" bestFit="1" customWidth="1"/>
    <col min="13056" max="13056" width="30.81640625" customWidth="1"/>
    <col min="13057" max="13057" width="9.1796875" bestFit="1" customWidth="1"/>
    <col min="13058" max="13058" width="9.1796875" customWidth="1"/>
    <col min="13307" max="13307" width="34.1796875" customWidth="1"/>
    <col min="13308" max="13308" width="10.81640625" customWidth="1"/>
    <col min="13311" max="13311" width="9.453125" bestFit="1" customWidth="1"/>
    <col min="13312" max="13312" width="30.81640625" customWidth="1"/>
    <col min="13313" max="13313" width="9.1796875" bestFit="1" customWidth="1"/>
    <col min="13314" max="13314" width="9.1796875" customWidth="1"/>
    <col min="13563" max="13563" width="34.1796875" customWidth="1"/>
    <col min="13564" max="13564" width="10.81640625" customWidth="1"/>
    <col min="13567" max="13567" width="9.453125" bestFit="1" customWidth="1"/>
    <col min="13568" max="13568" width="30.81640625" customWidth="1"/>
    <col min="13569" max="13569" width="9.1796875" bestFit="1" customWidth="1"/>
    <col min="13570" max="13570" width="9.1796875" customWidth="1"/>
    <col min="13819" max="13819" width="34.1796875" customWidth="1"/>
    <col min="13820" max="13820" width="10.81640625" customWidth="1"/>
    <col min="13823" max="13823" width="9.453125" bestFit="1" customWidth="1"/>
    <col min="13824" max="13824" width="30.81640625" customWidth="1"/>
    <col min="13825" max="13825" width="9.1796875" bestFit="1" customWidth="1"/>
    <col min="13826" max="13826" width="9.1796875" customWidth="1"/>
    <col min="14075" max="14075" width="34.1796875" customWidth="1"/>
    <col min="14076" max="14076" width="10.81640625" customWidth="1"/>
    <col min="14079" max="14079" width="9.453125" bestFit="1" customWidth="1"/>
    <col min="14080" max="14080" width="30.81640625" customWidth="1"/>
    <col min="14081" max="14081" width="9.1796875" bestFit="1" customWidth="1"/>
    <col min="14082" max="14082" width="9.1796875" customWidth="1"/>
    <col min="14331" max="14331" width="34.1796875" customWidth="1"/>
    <col min="14332" max="14332" width="10.81640625" customWidth="1"/>
    <col min="14335" max="14335" width="9.453125" bestFit="1" customWidth="1"/>
    <col min="14336" max="14336" width="30.81640625" customWidth="1"/>
    <col min="14337" max="14337" width="9.1796875" bestFit="1" customWidth="1"/>
    <col min="14338" max="14338" width="9.1796875" customWidth="1"/>
    <col min="14587" max="14587" width="34.1796875" customWidth="1"/>
    <col min="14588" max="14588" width="10.81640625" customWidth="1"/>
    <col min="14591" max="14591" width="9.453125" bestFit="1" customWidth="1"/>
    <col min="14592" max="14592" width="30.81640625" customWidth="1"/>
    <col min="14593" max="14593" width="9.1796875" bestFit="1" customWidth="1"/>
    <col min="14594" max="14594" width="9.1796875" customWidth="1"/>
    <col min="14843" max="14843" width="34.1796875" customWidth="1"/>
    <col min="14844" max="14844" width="10.81640625" customWidth="1"/>
    <col min="14847" max="14847" width="9.453125" bestFit="1" customWidth="1"/>
    <col min="14848" max="14848" width="30.81640625" customWidth="1"/>
    <col min="14849" max="14849" width="9.1796875" bestFit="1" customWidth="1"/>
    <col min="14850" max="14850" width="9.1796875" customWidth="1"/>
    <col min="15099" max="15099" width="34.1796875" customWidth="1"/>
    <col min="15100" max="15100" width="10.81640625" customWidth="1"/>
    <col min="15103" max="15103" width="9.453125" bestFit="1" customWidth="1"/>
    <col min="15104" max="15104" width="30.81640625" customWidth="1"/>
    <col min="15105" max="15105" width="9.1796875" bestFit="1" customWidth="1"/>
    <col min="15106" max="15106" width="9.1796875" customWidth="1"/>
    <col min="15355" max="15355" width="34.1796875" customWidth="1"/>
    <col min="15356" max="15356" width="10.81640625" customWidth="1"/>
    <col min="15359" max="15359" width="9.453125" bestFit="1" customWidth="1"/>
    <col min="15360" max="15360" width="30.81640625" customWidth="1"/>
    <col min="15361" max="15361" width="9.1796875" bestFit="1" customWidth="1"/>
    <col min="15362" max="15362" width="9.1796875" customWidth="1"/>
    <col min="15611" max="15611" width="34.1796875" customWidth="1"/>
    <col min="15612" max="15612" width="10.81640625" customWidth="1"/>
    <col min="15615" max="15615" width="9.453125" bestFit="1" customWidth="1"/>
    <col min="15616" max="15616" width="30.81640625" customWidth="1"/>
    <col min="15617" max="15617" width="9.1796875" bestFit="1" customWidth="1"/>
    <col min="15618" max="15618" width="9.1796875" customWidth="1"/>
    <col min="15867" max="15867" width="34.1796875" customWidth="1"/>
    <col min="15868" max="15868" width="10.81640625" customWidth="1"/>
    <col min="15871" max="15871" width="9.453125" bestFit="1" customWidth="1"/>
    <col min="15872" max="15872" width="30.81640625" customWidth="1"/>
    <col min="15873" max="15873" width="9.1796875" bestFit="1" customWidth="1"/>
    <col min="15874" max="15874" width="9.1796875" customWidth="1"/>
    <col min="16123" max="16123" width="34.1796875" customWidth="1"/>
    <col min="16124" max="16124" width="10.81640625" customWidth="1"/>
    <col min="16127" max="16127" width="9.453125" bestFit="1" customWidth="1"/>
    <col min="16128" max="16128" width="30.81640625" customWidth="1"/>
    <col min="16129" max="16129" width="9.1796875" bestFit="1" customWidth="1"/>
    <col min="16130" max="16130" width="9.1796875" customWidth="1"/>
  </cols>
  <sheetData>
    <row r="1" spans="1:19" ht="16.5" x14ac:dyDescent="0.35">
      <c r="A1" s="73" t="s">
        <v>0</v>
      </c>
      <c r="B1" s="73"/>
      <c r="I1" s="43"/>
      <c r="N1" s="43"/>
    </row>
    <row r="2" spans="1:19" ht="15.5" x14ac:dyDescent="0.35">
      <c r="A2" s="77" t="s">
        <v>46</v>
      </c>
      <c r="B2" s="77"/>
      <c r="I2" s="43"/>
      <c r="N2" s="43"/>
    </row>
    <row r="3" spans="1:19" ht="13" x14ac:dyDescent="0.3">
      <c r="A3" s="78" t="s">
        <v>96</v>
      </c>
      <c r="B3" s="74"/>
      <c r="I3" s="43"/>
      <c r="N3" s="43"/>
    </row>
    <row r="4" spans="1:19" ht="15.5" x14ac:dyDescent="0.35">
      <c r="A4" s="2"/>
      <c r="B4" s="3"/>
      <c r="D4" s="75" t="s">
        <v>7</v>
      </c>
      <c r="E4" s="75"/>
      <c r="I4" s="43"/>
      <c r="N4" s="43"/>
    </row>
    <row r="5" spans="1:19" ht="15.5" x14ac:dyDescent="0.35">
      <c r="A5" s="75" t="s">
        <v>97</v>
      </c>
      <c r="B5" s="75"/>
      <c r="D5" s="76" t="s">
        <v>101</v>
      </c>
      <c r="E5" s="76"/>
      <c r="I5" s="44" t="s">
        <v>49</v>
      </c>
      <c r="N5" s="44" t="s">
        <v>50</v>
      </c>
      <c r="O5" s="4"/>
    </row>
    <row r="6" spans="1:19" ht="15.5" x14ac:dyDescent="0.35">
      <c r="A6" s="21" t="s">
        <v>9</v>
      </c>
      <c r="B6" s="35"/>
      <c r="D6" s="34"/>
      <c r="E6" s="34"/>
      <c r="I6" s="44"/>
      <c r="N6" s="43"/>
    </row>
    <row r="7" spans="1:19" ht="13" x14ac:dyDescent="0.3">
      <c r="A7" t="s">
        <v>2</v>
      </c>
      <c r="B7" s="5">
        <v>23.26</v>
      </c>
      <c r="D7" s="19" t="s">
        <v>8</v>
      </c>
      <c r="E7" s="5"/>
      <c r="I7" s="45">
        <v>44203</v>
      </c>
      <c r="J7" s="7">
        <v>40</v>
      </c>
      <c r="K7" s="10" t="s">
        <v>31</v>
      </c>
      <c r="L7" s="10" t="s">
        <v>3</v>
      </c>
      <c r="N7" s="45">
        <v>44290</v>
      </c>
      <c r="O7" s="48" t="s">
        <v>69</v>
      </c>
      <c r="P7" s="7">
        <v>762.48</v>
      </c>
      <c r="Q7" s="10" t="s">
        <v>70</v>
      </c>
      <c r="R7" s="6" t="s">
        <v>90</v>
      </c>
    </row>
    <row r="8" spans="1:19" x14ac:dyDescent="0.25">
      <c r="A8" t="s">
        <v>6</v>
      </c>
      <c r="B8" s="5">
        <v>624.5</v>
      </c>
      <c r="D8" s="10" t="s">
        <v>114</v>
      </c>
      <c r="E8" s="5">
        <v>5</v>
      </c>
      <c r="I8" s="45">
        <v>44204</v>
      </c>
      <c r="J8" s="7">
        <v>20</v>
      </c>
      <c r="K8" s="10" t="s">
        <v>32</v>
      </c>
      <c r="L8" s="10" t="s">
        <v>3</v>
      </c>
      <c r="N8" s="45">
        <v>44338</v>
      </c>
      <c r="O8" s="10" t="s">
        <v>71</v>
      </c>
      <c r="P8" s="7">
        <v>25</v>
      </c>
      <c r="Q8" s="10" t="s">
        <v>72</v>
      </c>
      <c r="R8" s="6" t="s">
        <v>90</v>
      </c>
      <c r="S8" s="8"/>
    </row>
    <row r="9" spans="1:19" x14ac:dyDescent="0.25">
      <c r="A9" s="10" t="s">
        <v>25</v>
      </c>
      <c r="B9" s="5">
        <v>0</v>
      </c>
      <c r="D9" s="10" t="s">
        <v>115</v>
      </c>
      <c r="E9" s="5">
        <v>0</v>
      </c>
      <c r="I9" s="45">
        <v>44204</v>
      </c>
      <c r="J9" s="7">
        <v>50</v>
      </c>
      <c r="K9" s="10" t="s">
        <v>33</v>
      </c>
      <c r="L9" s="10" t="s">
        <v>3</v>
      </c>
      <c r="N9" s="43"/>
      <c r="P9" s="7"/>
      <c r="R9" s="6"/>
      <c r="S9" s="8"/>
    </row>
    <row r="10" spans="1:19" ht="13" x14ac:dyDescent="0.3">
      <c r="A10" s="11" t="s">
        <v>11</v>
      </c>
      <c r="B10" s="12">
        <f>SUM(B7:B9)</f>
        <v>647.76</v>
      </c>
      <c r="D10" s="10" t="s">
        <v>132</v>
      </c>
      <c r="E10" s="5"/>
      <c r="I10" s="45">
        <v>44221</v>
      </c>
      <c r="J10" s="7">
        <v>50</v>
      </c>
      <c r="K10" s="10" t="s">
        <v>34</v>
      </c>
      <c r="L10" s="10" t="s">
        <v>3</v>
      </c>
      <c r="N10" s="43"/>
      <c r="P10" s="7"/>
      <c r="R10" s="6"/>
      <c r="S10" s="9"/>
    </row>
    <row r="11" spans="1:19" x14ac:dyDescent="0.25">
      <c r="B11" s="14"/>
      <c r="D11" s="10" t="s">
        <v>196</v>
      </c>
      <c r="E11" s="5"/>
      <c r="I11" s="45">
        <v>44224</v>
      </c>
      <c r="J11" s="7">
        <v>30</v>
      </c>
      <c r="K11" s="10" t="s">
        <v>35</v>
      </c>
      <c r="L11" s="10" t="s">
        <v>3</v>
      </c>
      <c r="N11" s="43"/>
      <c r="R11" s="6"/>
      <c r="S11" s="9"/>
    </row>
    <row r="12" spans="1:19" x14ac:dyDescent="0.25">
      <c r="A12" s="21" t="s">
        <v>10</v>
      </c>
      <c r="B12" s="14"/>
      <c r="D12" s="10" t="s">
        <v>102</v>
      </c>
      <c r="E12" s="5"/>
      <c r="I12" s="45">
        <v>44225</v>
      </c>
      <c r="J12" s="7">
        <v>25</v>
      </c>
      <c r="K12" s="10" t="s">
        <v>36</v>
      </c>
      <c r="L12" s="10" t="s">
        <v>3</v>
      </c>
      <c r="N12" s="43"/>
      <c r="R12" s="6"/>
      <c r="S12" s="9"/>
    </row>
    <row r="13" spans="1:19" x14ac:dyDescent="0.25">
      <c r="A13" s="10" t="s">
        <v>16</v>
      </c>
      <c r="B13" s="14"/>
      <c r="D13" s="10" t="s">
        <v>65</v>
      </c>
      <c r="E13" s="5">
        <v>0</v>
      </c>
      <c r="I13" s="45">
        <v>44243</v>
      </c>
      <c r="J13" s="7">
        <v>50</v>
      </c>
      <c r="K13" s="10" t="s">
        <v>52</v>
      </c>
      <c r="L13" s="10" t="s">
        <v>3</v>
      </c>
      <c r="N13" s="43"/>
      <c r="R13" s="6"/>
      <c r="S13" s="9"/>
    </row>
    <row r="14" spans="1:19" ht="13" x14ac:dyDescent="0.3">
      <c r="B14" s="5"/>
      <c r="D14" s="11" t="s">
        <v>4</v>
      </c>
      <c r="E14" s="22">
        <f>SUM(E8:E13)</f>
        <v>5</v>
      </c>
      <c r="I14" s="46">
        <v>44260</v>
      </c>
      <c r="J14" s="7">
        <v>25</v>
      </c>
      <c r="K14" s="10" t="s">
        <v>56</v>
      </c>
      <c r="L14" s="10" t="s">
        <v>3</v>
      </c>
      <c r="N14" s="43"/>
      <c r="R14" s="6"/>
      <c r="S14" s="9"/>
    </row>
    <row r="15" spans="1:19" x14ac:dyDescent="0.25">
      <c r="E15" s="5"/>
      <c r="I15" s="45">
        <v>44261</v>
      </c>
      <c r="J15" s="7">
        <v>25</v>
      </c>
      <c r="K15" s="10" t="s">
        <v>57</v>
      </c>
      <c r="L15" s="10" t="s">
        <v>3</v>
      </c>
      <c r="N15" s="43"/>
      <c r="R15" s="6"/>
      <c r="S15" s="9"/>
    </row>
    <row r="16" spans="1:19" ht="13" x14ac:dyDescent="0.3">
      <c r="D16" s="19" t="s">
        <v>12</v>
      </c>
      <c r="E16" s="19"/>
      <c r="I16" s="45">
        <v>44275</v>
      </c>
      <c r="J16" s="7">
        <v>10</v>
      </c>
      <c r="K16" s="10" t="s">
        <v>58</v>
      </c>
      <c r="L16" s="10" t="s">
        <v>3</v>
      </c>
      <c r="N16" s="43"/>
      <c r="R16" s="6"/>
      <c r="S16" s="8"/>
    </row>
    <row r="17" spans="3:19" x14ac:dyDescent="0.25">
      <c r="D17" s="10" t="s">
        <v>13</v>
      </c>
      <c r="E17" s="5">
        <v>0.45</v>
      </c>
      <c r="I17" s="45">
        <v>44284</v>
      </c>
      <c r="J17" s="7">
        <v>5</v>
      </c>
      <c r="K17" s="10" t="s">
        <v>59</v>
      </c>
      <c r="L17" s="10" t="s">
        <v>3</v>
      </c>
      <c r="N17" s="43"/>
      <c r="R17" s="5"/>
      <c r="S17" s="8"/>
    </row>
    <row r="18" spans="3:19" x14ac:dyDescent="0.25">
      <c r="D18" s="10" t="s">
        <v>14</v>
      </c>
      <c r="E18" s="5">
        <v>1.95</v>
      </c>
      <c r="I18" s="45">
        <v>44291</v>
      </c>
      <c r="J18" s="30">
        <v>30</v>
      </c>
      <c r="K18" s="41" t="s">
        <v>74</v>
      </c>
      <c r="L18" s="10" t="s">
        <v>3</v>
      </c>
      <c r="N18" s="43"/>
      <c r="R18" s="5"/>
      <c r="S18" s="8"/>
    </row>
    <row r="19" spans="3:19" x14ac:dyDescent="0.25">
      <c r="D19" s="10" t="s">
        <v>73</v>
      </c>
      <c r="E19" s="5">
        <v>0</v>
      </c>
      <c r="I19" s="45">
        <v>44292</v>
      </c>
      <c r="J19" s="30">
        <v>30</v>
      </c>
      <c r="K19" s="50" t="s">
        <v>75</v>
      </c>
      <c r="L19" s="10" t="s">
        <v>3</v>
      </c>
      <c r="M19" s="31"/>
      <c r="N19" s="43"/>
      <c r="R19" s="5"/>
      <c r="S19" s="8"/>
    </row>
    <row r="20" spans="3:19" x14ac:dyDescent="0.25">
      <c r="D20" s="10" t="s">
        <v>210</v>
      </c>
      <c r="E20" s="5"/>
      <c r="I20" s="45">
        <v>44293</v>
      </c>
      <c r="J20" s="30">
        <v>50</v>
      </c>
      <c r="K20" s="50" t="s">
        <v>76</v>
      </c>
      <c r="L20" s="10" t="s">
        <v>3</v>
      </c>
      <c r="M20" s="31"/>
      <c r="N20" s="43"/>
      <c r="R20" s="5"/>
      <c r="S20" s="8"/>
    </row>
    <row r="21" spans="3:19" x14ac:dyDescent="0.25">
      <c r="D21" s="10" t="s">
        <v>17</v>
      </c>
      <c r="E21" s="5"/>
      <c r="I21" s="45">
        <v>44294</v>
      </c>
      <c r="J21" s="49">
        <v>25</v>
      </c>
      <c r="K21" s="50" t="s">
        <v>77</v>
      </c>
      <c r="L21" s="10" t="s">
        <v>3</v>
      </c>
      <c r="M21" s="31"/>
      <c r="N21" s="43"/>
      <c r="R21" s="5"/>
      <c r="S21" s="8"/>
    </row>
    <row r="22" spans="3:19" x14ac:dyDescent="0.25">
      <c r="D22" s="10" t="s">
        <v>19</v>
      </c>
      <c r="E22" s="5"/>
      <c r="I22" s="45">
        <v>44294</v>
      </c>
      <c r="J22" s="49">
        <v>50</v>
      </c>
      <c r="K22" s="50" t="s">
        <v>78</v>
      </c>
      <c r="L22" s="10" t="s">
        <v>3</v>
      </c>
      <c r="M22" s="31"/>
      <c r="N22" s="43"/>
      <c r="R22" s="5"/>
      <c r="S22" s="8"/>
    </row>
    <row r="23" spans="3:19" x14ac:dyDescent="0.25">
      <c r="D23" s="10" t="s">
        <v>204</v>
      </c>
      <c r="E23" s="5">
        <v>0</v>
      </c>
      <c r="I23" s="45">
        <v>44299</v>
      </c>
      <c r="J23" s="49">
        <v>50</v>
      </c>
      <c r="K23" s="50" t="s">
        <v>79</v>
      </c>
      <c r="L23" s="10" t="s">
        <v>3</v>
      </c>
      <c r="M23" s="31"/>
      <c r="N23" s="43"/>
      <c r="R23" s="6"/>
      <c r="S23" s="8"/>
    </row>
    <row r="24" spans="3:19" x14ac:dyDescent="0.25">
      <c r="D24" s="10" t="s">
        <v>203</v>
      </c>
      <c r="E24" s="5">
        <v>0</v>
      </c>
      <c r="I24" s="45">
        <v>44299</v>
      </c>
      <c r="J24" s="49">
        <v>15</v>
      </c>
      <c r="K24" s="50" t="s">
        <v>80</v>
      </c>
      <c r="L24" s="10" t="s">
        <v>3</v>
      </c>
      <c r="M24" s="31"/>
      <c r="N24" s="43"/>
      <c r="R24" s="5"/>
      <c r="S24" s="5"/>
    </row>
    <row r="25" spans="3:19" x14ac:dyDescent="0.25">
      <c r="C25" s="10"/>
      <c r="D25" s="10" t="s">
        <v>205</v>
      </c>
      <c r="E25" s="5">
        <v>0</v>
      </c>
      <c r="F25" s="10"/>
      <c r="G25" s="10"/>
      <c r="H25" s="10"/>
      <c r="I25" s="45">
        <v>44300</v>
      </c>
      <c r="J25" s="49">
        <v>25</v>
      </c>
      <c r="K25" s="50" t="s">
        <v>81</v>
      </c>
      <c r="L25" s="10" t="s">
        <v>3</v>
      </c>
      <c r="M25" s="15"/>
      <c r="N25" s="43"/>
      <c r="R25" s="5"/>
      <c r="S25" s="5"/>
    </row>
    <row r="26" spans="3:19" ht="13" x14ac:dyDescent="0.3">
      <c r="C26" s="10"/>
      <c r="D26" s="11" t="s">
        <v>5</v>
      </c>
      <c r="E26" s="12">
        <f>SUM(E17:E25)</f>
        <v>2.4</v>
      </c>
      <c r="F26" s="10"/>
      <c r="G26" s="10"/>
      <c r="H26" s="10"/>
      <c r="I26" s="45">
        <v>44300</v>
      </c>
      <c r="J26" s="49">
        <v>5</v>
      </c>
      <c r="K26" s="50" t="s">
        <v>82</v>
      </c>
      <c r="L26" s="10" t="s">
        <v>3</v>
      </c>
      <c r="M26" s="15"/>
      <c r="N26" s="43"/>
      <c r="R26" s="5"/>
      <c r="S26" s="5"/>
    </row>
    <row r="27" spans="3:19" x14ac:dyDescent="0.25">
      <c r="C27" s="10"/>
      <c r="E27" s="5"/>
      <c r="F27" s="10"/>
      <c r="G27" s="10"/>
      <c r="H27" s="10"/>
      <c r="I27" s="45">
        <v>44300</v>
      </c>
      <c r="J27" s="49">
        <v>25</v>
      </c>
      <c r="K27" s="50" t="s">
        <v>83</v>
      </c>
      <c r="L27" s="10" t="s">
        <v>3</v>
      </c>
      <c r="M27" s="15"/>
      <c r="N27" s="43"/>
      <c r="R27" s="5"/>
      <c r="S27" s="5"/>
    </row>
    <row r="28" spans="3:19" ht="13" x14ac:dyDescent="0.3">
      <c r="C28" s="10"/>
      <c r="D28" s="11" t="s">
        <v>15</v>
      </c>
      <c r="E28" s="23">
        <f>E14-E26</f>
        <v>2.6</v>
      </c>
      <c r="F28" s="10"/>
      <c r="G28" s="10"/>
      <c r="H28" s="10"/>
      <c r="I28" s="45">
        <v>44300</v>
      </c>
      <c r="J28" s="49">
        <v>50</v>
      </c>
      <c r="K28" s="50" t="s">
        <v>84</v>
      </c>
      <c r="L28" s="10" t="s">
        <v>3</v>
      </c>
      <c r="M28" s="15"/>
      <c r="N28" s="43"/>
      <c r="R28" s="5"/>
      <c r="S28" s="5"/>
    </row>
    <row r="29" spans="3:19" x14ac:dyDescent="0.25">
      <c r="C29" s="10"/>
      <c r="D29" s="24"/>
      <c r="E29" s="14"/>
      <c r="F29" s="10"/>
      <c r="G29" s="10"/>
      <c r="H29" s="10"/>
      <c r="I29" s="45">
        <v>44300</v>
      </c>
      <c r="J29" s="49">
        <v>40</v>
      </c>
      <c r="K29" s="50" t="s">
        <v>85</v>
      </c>
      <c r="L29" s="10" t="s">
        <v>3</v>
      </c>
      <c r="M29" s="13"/>
      <c r="N29" s="43"/>
      <c r="R29" s="5"/>
      <c r="S29" s="5"/>
    </row>
    <row r="30" spans="3:19" x14ac:dyDescent="0.25">
      <c r="I30" s="45">
        <v>44303</v>
      </c>
      <c r="J30" s="49">
        <v>40</v>
      </c>
      <c r="K30" s="50" t="s">
        <v>86</v>
      </c>
      <c r="L30" s="10" t="s">
        <v>3</v>
      </c>
      <c r="N30" s="43"/>
      <c r="R30" s="5"/>
      <c r="S30" s="5"/>
    </row>
    <row r="31" spans="3:19" x14ac:dyDescent="0.25">
      <c r="D31" s="10"/>
      <c r="E31" s="10"/>
      <c r="I31" s="45">
        <v>44315</v>
      </c>
      <c r="J31" s="7">
        <v>5</v>
      </c>
      <c r="K31" s="10" t="s">
        <v>59</v>
      </c>
      <c r="L31" s="10" t="s">
        <v>3</v>
      </c>
      <c r="N31" s="43"/>
      <c r="R31" s="5"/>
      <c r="S31" s="5"/>
    </row>
    <row r="32" spans="3:19" x14ac:dyDescent="0.25">
      <c r="D32" s="10"/>
      <c r="E32" s="10"/>
      <c r="I32" s="45">
        <v>44319</v>
      </c>
      <c r="J32" s="49">
        <v>30</v>
      </c>
      <c r="K32" s="10" t="s">
        <v>91</v>
      </c>
      <c r="L32" s="10" t="s">
        <v>3</v>
      </c>
      <c r="N32" s="47"/>
      <c r="O32" s="10"/>
      <c r="R32" s="5"/>
      <c r="S32" s="5"/>
    </row>
    <row r="33" spans="1:19" x14ac:dyDescent="0.25">
      <c r="D33" s="10"/>
      <c r="E33" s="10"/>
      <c r="I33" s="45">
        <v>44324</v>
      </c>
      <c r="J33" s="49">
        <v>50</v>
      </c>
      <c r="K33" s="10" t="s">
        <v>92</v>
      </c>
      <c r="L33" s="10" t="s">
        <v>3</v>
      </c>
      <c r="N33" s="47"/>
      <c r="O33" s="10"/>
      <c r="R33" s="5"/>
      <c r="S33" s="5"/>
    </row>
    <row r="34" spans="1:19" x14ac:dyDescent="0.25">
      <c r="D34" s="10"/>
      <c r="E34" s="10"/>
      <c r="I34" s="45">
        <v>44325</v>
      </c>
      <c r="J34" s="49">
        <v>50</v>
      </c>
      <c r="K34" s="10" t="s">
        <v>93</v>
      </c>
      <c r="L34" s="10" t="s">
        <v>3</v>
      </c>
      <c r="N34" s="47"/>
      <c r="O34" s="10"/>
      <c r="R34" s="5"/>
      <c r="S34" s="5"/>
    </row>
    <row r="35" spans="1:19" x14ac:dyDescent="0.25">
      <c r="A35" s="24"/>
      <c r="B35" s="14"/>
      <c r="D35" s="10"/>
      <c r="E35" s="10"/>
      <c r="I35" s="45">
        <v>44333</v>
      </c>
      <c r="J35" s="49">
        <v>15</v>
      </c>
      <c r="K35" s="10" t="s">
        <v>94</v>
      </c>
      <c r="L35" s="10" t="s">
        <v>3</v>
      </c>
      <c r="M35" s="13"/>
      <c r="N35" s="47"/>
      <c r="O35" s="10"/>
      <c r="R35" s="5"/>
      <c r="S35" s="5"/>
    </row>
    <row r="36" spans="1:19" x14ac:dyDescent="0.25">
      <c r="A36" s="24"/>
      <c r="B36" s="14"/>
      <c r="I36" s="45">
        <v>44336</v>
      </c>
      <c r="J36" s="49">
        <v>50</v>
      </c>
      <c r="K36" s="10" t="s">
        <v>95</v>
      </c>
      <c r="L36" s="10" t="s">
        <v>3</v>
      </c>
      <c r="M36" s="13"/>
      <c r="N36" s="47"/>
      <c r="O36" s="10"/>
      <c r="R36" s="5"/>
      <c r="S36" s="5"/>
    </row>
    <row r="37" spans="1:19" x14ac:dyDescent="0.25">
      <c r="A37" s="24"/>
      <c r="B37" s="14"/>
      <c r="I37" s="45">
        <v>44345</v>
      </c>
      <c r="J37" s="49">
        <v>5</v>
      </c>
      <c r="K37" s="10" t="s">
        <v>59</v>
      </c>
      <c r="L37" s="10" t="s">
        <v>3</v>
      </c>
      <c r="M37" s="13"/>
      <c r="N37" s="43"/>
      <c r="R37" s="5"/>
      <c r="S37" s="5"/>
    </row>
    <row r="38" spans="1:19" x14ac:dyDescent="0.25">
      <c r="A38" s="24"/>
      <c r="B38" s="14"/>
      <c r="I38" s="45">
        <v>44376</v>
      </c>
      <c r="J38" s="49">
        <v>5</v>
      </c>
      <c r="K38" s="10" t="s">
        <v>59</v>
      </c>
      <c r="L38" s="10" t="s">
        <v>3</v>
      </c>
      <c r="M38" s="13"/>
      <c r="N38" s="43"/>
      <c r="R38" s="5"/>
      <c r="S38" s="5"/>
    </row>
    <row r="39" spans="1:19" x14ac:dyDescent="0.25">
      <c r="A39" s="24"/>
      <c r="B39" s="14"/>
      <c r="I39" s="47"/>
      <c r="J39" s="28"/>
      <c r="K39" s="10"/>
      <c r="L39" s="7"/>
      <c r="N39" s="43"/>
      <c r="R39" s="5"/>
      <c r="S39" s="5"/>
    </row>
    <row r="40" spans="1:19" x14ac:dyDescent="0.25">
      <c r="A40" s="51" t="s">
        <v>64</v>
      </c>
      <c r="B40" s="14"/>
      <c r="I40" s="43"/>
      <c r="J40" s="28"/>
      <c r="K40" s="10"/>
      <c r="L40" s="7"/>
      <c r="N40" s="47"/>
      <c r="O40" s="10"/>
      <c r="R40" s="5"/>
      <c r="S40" s="5"/>
    </row>
    <row r="41" spans="1:19" ht="13" x14ac:dyDescent="0.3">
      <c r="A41" s="25" t="s">
        <v>60</v>
      </c>
      <c r="B41" s="14">
        <v>645.16</v>
      </c>
      <c r="I41" s="43"/>
      <c r="J41" s="28"/>
      <c r="N41" s="47"/>
      <c r="O41" s="10"/>
      <c r="R41" s="5"/>
      <c r="S41" s="5"/>
    </row>
    <row r="42" spans="1:19" ht="13" x14ac:dyDescent="0.3">
      <c r="A42" s="25" t="s">
        <v>61</v>
      </c>
      <c r="B42" s="14">
        <f>E28</f>
        <v>2.6</v>
      </c>
      <c r="I42" s="43"/>
      <c r="J42" s="28"/>
      <c r="N42" s="43"/>
      <c r="R42" s="5"/>
      <c r="S42" s="5"/>
    </row>
    <row r="43" spans="1:19" ht="13" x14ac:dyDescent="0.3">
      <c r="A43" s="25" t="s">
        <v>62</v>
      </c>
      <c r="B43" s="39">
        <f>B41+B42</f>
        <v>647.76</v>
      </c>
      <c r="I43" s="47"/>
      <c r="J43" s="28"/>
      <c r="L43" s="7"/>
      <c r="M43" s="13"/>
      <c r="N43" s="43"/>
    </row>
    <row r="44" spans="1:19" ht="13" x14ac:dyDescent="0.3">
      <c r="A44" s="25"/>
      <c r="B44" s="27"/>
      <c r="C44" s="15"/>
      <c r="F44" s="15"/>
      <c r="G44" s="15"/>
      <c r="H44" s="15"/>
      <c r="I44" s="43"/>
      <c r="J44" s="28"/>
      <c r="L44" s="7"/>
      <c r="M44" s="13"/>
      <c r="N44" s="43"/>
    </row>
    <row r="45" spans="1:19" ht="13" x14ac:dyDescent="0.3">
      <c r="A45" s="42" t="s">
        <v>63</v>
      </c>
      <c r="B45" s="40">
        <f>B10-B43</f>
        <v>0</v>
      </c>
      <c r="I45" s="47"/>
      <c r="J45" s="28"/>
      <c r="K45" s="10"/>
      <c r="L45" s="7"/>
      <c r="N45" s="43"/>
    </row>
    <row r="46" spans="1:19" x14ac:dyDescent="0.25">
      <c r="I46" s="43"/>
      <c r="J46" s="28"/>
      <c r="K46" s="10"/>
      <c r="L46" s="7"/>
      <c r="N46" s="43"/>
    </row>
    <row r="47" spans="1:19" x14ac:dyDescent="0.25">
      <c r="I47" s="47"/>
      <c r="J47" s="28"/>
      <c r="K47" s="10"/>
      <c r="L47" s="7"/>
      <c r="N47" s="47"/>
      <c r="O47" s="10"/>
    </row>
    <row r="48" spans="1:19" x14ac:dyDescent="0.25">
      <c r="I48" s="43"/>
      <c r="J48" s="28"/>
      <c r="K48" s="10"/>
      <c r="L48" s="7"/>
      <c r="M48" s="13"/>
      <c r="N48" s="43"/>
    </row>
    <row r="49" spans="4:15" x14ac:dyDescent="0.25">
      <c r="I49" s="47"/>
      <c r="J49" s="28"/>
      <c r="K49" s="10"/>
      <c r="L49" s="7"/>
      <c r="N49" s="43"/>
    </row>
    <row r="50" spans="4:15" x14ac:dyDescent="0.25">
      <c r="D50" s="15"/>
      <c r="E50" s="15"/>
      <c r="I50" s="43"/>
      <c r="J50" s="28"/>
      <c r="K50" s="10"/>
      <c r="L50" s="7"/>
      <c r="N50" s="43"/>
    </row>
    <row r="51" spans="4:15" x14ac:dyDescent="0.25">
      <c r="I51" s="47"/>
      <c r="J51" s="28"/>
      <c r="K51" s="10"/>
      <c r="L51" s="7"/>
      <c r="N51" s="43"/>
    </row>
    <row r="52" spans="4:15" x14ac:dyDescent="0.25">
      <c r="I52" s="43"/>
      <c r="J52" s="28"/>
      <c r="L52" s="7"/>
      <c r="N52" s="47"/>
      <c r="O52" s="10"/>
    </row>
    <row r="53" spans="4:15" x14ac:dyDescent="0.25">
      <c r="I53" s="43"/>
      <c r="J53" s="28"/>
      <c r="L53" s="7"/>
      <c r="N53" s="43"/>
    </row>
    <row r="54" spans="4:15" x14ac:dyDescent="0.25">
      <c r="I54" s="43"/>
      <c r="J54" s="28"/>
      <c r="L54" s="7"/>
      <c r="N54" s="43"/>
    </row>
    <row r="55" spans="4:15" x14ac:dyDescent="0.25">
      <c r="I55" s="43"/>
      <c r="J55" s="28"/>
      <c r="N55" s="43"/>
    </row>
    <row r="56" spans="4:15" x14ac:dyDescent="0.25">
      <c r="I56" s="43"/>
      <c r="J56" s="28"/>
      <c r="N56" s="43"/>
    </row>
    <row r="57" spans="4:15" x14ac:dyDescent="0.25">
      <c r="I57" s="43"/>
      <c r="J57" s="28"/>
      <c r="N57" s="43"/>
    </row>
    <row r="58" spans="4:15" x14ac:dyDescent="0.25">
      <c r="I58" s="43"/>
      <c r="J58" s="28"/>
      <c r="N58" s="43"/>
    </row>
    <row r="59" spans="4:15" x14ac:dyDescent="0.25">
      <c r="I59" s="43"/>
      <c r="J59" s="28"/>
      <c r="N59" s="43"/>
    </row>
    <row r="60" spans="4:15" x14ac:dyDescent="0.25">
      <c r="I60" s="43"/>
      <c r="J60" s="28"/>
      <c r="N60" s="43"/>
    </row>
    <row r="61" spans="4:15" x14ac:dyDescent="0.25">
      <c r="I61" s="43"/>
      <c r="N61" s="43"/>
    </row>
    <row r="62" spans="4:15" x14ac:dyDescent="0.25">
      <c r="N62" s="43"/>
    </row>
    <row r="63" spans="4:15" x14ac:dyDescent="0.25">
      <c r="N63" s="43"/>
    </row>
    <row r="64" spans="4:15" x14ac:dyDescent="0.25">
      <c r="N64" s="43"/>
    </row>
    <row r="65" spans="3:8" x14ac:dyDescent="0.25">
      <c r="C65" s="16"/>
      <c r="F65" s="16"/>
      <c r="G65" s="16"/>
      <c r="H65" s="16"/>
    </row>
    <row r="71" spans="3:8" x14ac:dyDescent="0.25">
      <c r="D71" s="16"/>
      <c r="E71" s="16"/>
    </row>
  </sheetData>
  <mergeCells count="6">
    <mergeCell ref="D5:E5"/>
    <mergeCell ref="A1:B1"/>
    <mergeCell ref="A2:B2"/>
    <mergeCell ref="A3:B3"/>
    <mergeCell ref="A5:B5"/>
    <mergeCell ref="D4:E4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766F-CF99-44F5-9576-FFA88E2DC285}">
  <sheetPr>
    <pageSetUpPr fitToPage="1"/>
  </sheetPr>
  <dimension ref="A1:T70"/>
  <sheetViews>
    <sheetView topLeftCell="A4" workbookViewId="0">
      <selection activeCell="D17" sqref="D17:D25"/>
    </sheetView>
  </sheetViews>
  <sheetFormatPr defaultRowHeight="12.5" x14ac:dyDescent="0.25"/>
  <cols>
    <col min="1" max="1" width="41.1796875" customWidth="1"/>
    <col min="2" max="2" width="10.81640625" customWidth="1"/>
    <col min="3" max="3" width="13.26953125" customWidth="1"/>
    <col min="4" max="4" width="54.36328125" bestFit="1" customWidth="1"/>
    <col min="5" max="9" width="13.26953125" customWidth="1"/>
    <col min="10" max="10" width="14.7265625" customWidth="1"/>
    <col min="11" max="11" width="11.81640625" bestFit="1" customWidth="1"/>
    <col min="12" max="12" width="21.453125" customWidth="1"/>
    <col min="13" max="13" width="7.7265625" customWidth="1"/>
    <col min="14" max="14" width="4" style="1" customWidth="1"/>
    <col min="15" max="15" width="14.81640625" customWidth="1"/>
    <col min="16" max="16" width="9.7265625" customWidth="1"/>
    <col min="18" max="18" width="50.26953125" customWidth="1"/>
    <col min="252" max="252" width="34.1796875" customWidth="1"/>
    <col min="253" max="253" width="10.81640625" customWidth="1"/>
    <col min="256" max="256" width="9.453125" bestFit="1" customWidth="1"/>
    <col min="257" max="257" width="30.81640625" customWidth="1"/>
    <col min="258" max="258" width="9.1796875" bestFit="1" customWidth="1"/>
    <col min="259" max="259" width="9.1796875" customWidth="1"/>
    <col min="508" max="508" width="34.1796875" customWidth="1"/>
    <col min="509" max="509" width="10.81640625" customWidth="1"/>
    <col min="512" max="512" width="9.453125" bestFit="1" customWidth="1"/>
    <col min="513" max="513" width="30.81640625" customWidth="1"/>
    <col min="514" max="514" width="9.1796875" bestFit="1" customWidth="1"/>
    <col min="515" max="515" width="9.1796875" customWidth="1"/>
    <col min="764" max="764" width="34.1796875" customWidth="1"/>
    <col min="765" max="765" width="10.81640625" customWidth="1"/>
    <col min="768" max="768" width="9.453125" bestFit="1" customWidth="1"/>
    <col min="769" max="769" width="30.81640625" customWidth="1"/>
    <col min="770" max="770" width="9.1796875" bestFit="1" customWidth="1"/>
    <col min="771" max="771" width="9.1796875" customWidth="1"/>
    <col min="1020" max="1020" width="34.1796875" customWidth="1"/>
    <col min="1021" max="1021" width="10.81640625" customWidth="1"/>
    <col min="1024" max="1024" width="9.453125" bestFit="1" customWidth="1"/>
    <col min="1025" max="1025" width="30.81640625" customWidth="1"/>
    <col min="1026" max="1026" width="9.1796875" bestFit="1" customWidth="1"/>
    <col min="1027" max="1027" width="9.1796875" customWidth="1"/>
    <col min="1276" max="1276" width="34.1796875" customWidth="1"/>
    <col min="1277" max="1277" width="10.81640625" customWidth="1"/>
    <col min="1280" max="1280" width="9.453125" bestFit="1" customWidth="1"/>
    <col min="1281" max="1281" width="30.81640625" customWidth="1"/>
    <col min="1282" max="1282" width="9.1796875" bestFit="1" customWidth="1"/>
    <col min="1283" max="1283" width="9.1796875" customWidth="1"/>
    <col min="1532" max="1532" width="34.1796875" customWidth="1"/>
    <col min="1533" max="1533" width="10.81640625" customWidth="1"/>
    <col min="1536" max="1536" width="9.453125" bestFit="1" customWidth="1"/>
    <col min="1537" max="1537" width="30.81640625" customWidth="1"/>
    <col min="1538" max="1538" width="9.1796875" bestFit="1" customWidth="1"/>
    <col min="1539" max="1539" width="9.1796875" customWidth="1"/>
    <col min="1788" max="1788" width="34.1796875" customWidth="1"/>
    <col min="1789" max="1789" width="10.81640625" customWidth="1"/>
    <col min="1792" max="1792" width="9.453125" bestFit="1" customWidth="1"/>
    <col min="1793" max="1793" width="30.81640625" customWidth="1"/>
    <col min="1794" max="1794" width="9.1796875" bestFit="1" customWidth="1"/>
    <col min="1795" max="1795" width="9.1796875" customWidth="1"/>
    <col min="2044" max="2044" width="34.1796875" customWidth="1"/>
    <col min="2045" max="2045" width="10.81640625" customWidth="1"/>
    <col min="2048" max="2048" width="9.453125" bestFit="1" customWidth="1"/>
    <col min="2049" max="2049" width="30.81640625" customWidth="1"/>
    <col min="2050" max="2050" width="9.1796875" bestFit="1" customWidth="1"/>
    <col min="2051" max="2051" width="9.1796875" customWidth="1"/>
    <col min="2300" max="2300" width="34.1796875" customWidth="1"/>
    <col min="2301" max="2301" width="10.81640625" customWidth="1"/>
    <col min="2304" max="2304" width="9.453125" bestFit="1" customWidth="1"/>
    <col min="2305" max="2305" width="30.81640625" customWidth="1"/>
    <col min="2306" max="2306" width="9.1796875" bestFit="1" customWidth="1"/>
    <col min="2307" max="2307" width="9.1796875" customWidth="1"/>
    <col min="2556" max="2556" width="34.1796875" customWidth="1"/>
    <col min="2557" max="2557" width="10.81640625" customWidth="1"/>
    <col min="2560" max="2560" width="9.453125" bestFit="1" customWidth="1"/>
    <col min="2561" max="2561" width="30.81640625" customWidth="1"/>
    <col min="2562" max="2562" width="9.1796875" bestFit="1" customWidth="1"/>
    <col min="2563" max="2563" width="9.1796875" customWidth="1"/>
    <col min="2812" max="2812" width="34.1796875" customWidth="1"/>
    <col min="2813" max="2813" width="10.81640625" customWidth="1"/>
    <col min="2816" max="2816" width="9.453125" bestFit="1" customWidth="1"/>
    <col min="2817" max="2817" width="30.81640625" customWidth="1"/>
    <col min="2818" max="2818" width="9.1796875" bestFit="1" customWidth="1"/>
    <col min="2819" max="2819" width="9.1796875" customWidth="1"/>
    <col min="3068" max="3068" width="34.1796875" customWidth="1"/>
    <col min="3069" max="3069" width="10.81640625" customWidth="1"/>
    <col min="3072" max="3072" width="9.453125" bestFit="1" customWidth="1"/>
    <col min="3073" max="3073" width="30.81640625" customWidth="1"/>
    <col min="3074" max="3074" width="9.1796875" bestFit="1" customWidth="1"/>
    <col min="3075" max="3075" width="9.1796875" customWidth="1"/>
    <col min="3324" max="3324" width="34.1796875" customWidth="1"/>
    <col min="3325" max="3325" width="10.81640625" customWidth="1"/>
    <col min="3328" max="3328" width="9.453125" bestFit="1" customWidth="1"/>
    <col min="3329" max="3329" width="30.81640625" customWidth="1"/>
    <col min="3330" max="3330" width="9.1796875" bestFit="1" customWidth="1"/>
    <col min="3331" max="3331" width="9.1796875" customWidth="1"/>
    <col min="3580" max="3580" width="34.1796875" customWidth="1"/>
    <col min="3581" max="3581" width="10.81640625" customWidth="1"/>
    <col min="3584" max="3584" width="9.453125" bestFit="1" customWidth="1"/>
    <col min="3585" max="3585" width="30.81640625" customWidth="1"/>
    <col min="3586" max="3586" width="9.1796875" bestFit="1" customWidth="1"/>
    <col min="3587" max="3587" width="9.1796875" customWidth="1"/>
    <col min="3836" max="3836" width="34.1796875" customWidth="1"/>
    <col min="3837" max="3837" width="10.81640625" customWidth="1"/>
    <col min="3840" max="3840" width="9.453125" bestFit="1" customWidth="1"/>
    <col min="3841" max="3841" width="30.81640625" customWidth="1"/>
    <col min="3842" max="3842" width="9.1796875" bestFit="1" customWidth="1"/>
    <col min="3843" max="3843" width="9.1796875" customWidth="1"/>
    <col min="4092" max="4092" width="34.1796875" customWidth="1"/>
    <col min="4093" max="4093" width="10.81640625" customWidth="1"/>
    <col min="4096" max="4096" width="9.453125" bestFit="1" customWidth="1"/>
    <col min="4097" max="4097" width="30.81640625" customWidth="1"/>
    <col min="4098" max="4098" width="9.1796875" bestFit="1" customWidth="1"/>
    <col min="4099" max="4099" width="9.1796875" customWidth="1"/>
    <col min="4348" max="4348" width="34.1796875" customWidth="1"/>
    <col min="4349" max="4349" width="10.81640625" customWidth="1"/>
    <col min="4352" max="4352" width="9.453125" bestFit="1" customWidth="1"/>
    <col min="4353" max="4353" width="30.81640625" customWidth="1"/>
    <col min="4354" max="4354" width="9.1796875" bestFit="1" customWidth="1"/>
    <col min="4355" max="4355" width="9.1796875" customWidth="1"/>
    <col min="4604" max="4604" width="34.1796875" customWidth="1"/>
    <col min="4605" max="4605" width="10.81640625" customWidth="1"/>
    <col min="4608" max="4608" width="9.453125" bestFit="1" customWidth="1"/>
    <col min="4609" max="4609" width="30.81640625" customWidth="1"/>
    <col min="4610" max="4610" width="9.1796875" bestFit="1" customWidth="1"/>
    <col min="4611" max="4611" width="9.1796875" customWidth="1"/>
    <col min="4860" max="4860" width="34.1796875" customWidth="1"/>
    <col min="4861" max="4861" width="10.81640625" customWidth="1"/>
    <col min="4864" max="4864" width="9.453125" bestFit="1" customWidth="1"/>
    <col min="4865" max="4865" width="30.81640625" customWidth="1"/>
    <col min="4866" max="4866" width="9.1796875" bestFit="1" customWidth="1"/>
    <col min="4867" max="4867" width="9.1796875" customWidth="1"/>
    <col min="5116" max="5116" width="34.1796875" customWidth="1"/>
    <col min="5117" max="5117" width="10.81640625" customWidth="1"/>
    <col min="5120" max="5120" width="9.453125" bestFit="1" customWidth="1"/>
    <col min="5121" max="5121" width="30.81640625" customWidth="1"/>
    <col min="5122" max="5122" width="9.1796875" bestFit="1" customWidth="1"/>
    <col min="5123" max="5123" width="9.1796875" customWidth="1"/>
    <col min="5372" max="5372" width="34.1796875" customWidth="1"/>
    <col min="5373" max="5373" width="10.81640625" customWidth="1"/>
    <col min="5376" max="5376" width="9.453125" bestFit="1" customWidth="1"/>
    <col min="5377" max="5377" width="30.81640625" customWidth="1"/>
    <col min="5378" max="5378" width="9.1796875" bestFit="1" customWidth="1"/>
    <col min="5379" max="5379" width="9.1796875" customWidth="1"/>
    <col min="5628" max="5628" width="34.1796875" customWidth="1"/>
    <col min="5629" max="5629" width="10.81640625" customWidth="1"/>
    <col min="5632" max="5632" width="9.453125" bestFit="1" customWidth="1"/>
    <col min="5633" max="5633" width="30.81640625" customWidth="1"/>
    <col min="5634" max="5634" width="9.1796875" bestFit="1" customWidth="1"/>
    <col min="5635" max="5635" width="9.1796875" customWidth="1"/>
    <col min="5884" max="5884" width="34.1796875" customWidth="1"/>
    <col min="5885" max="5885" width="10.81640625" customWidth="1"/>
    <col min="5888" max="5888" width="9.453125" bestFit="1" customWidth="1"/>
    <col min="5889" max="5889" width="30.81640625" customWidth="1"/>
    <col min="5890" max="5890" width="9.1796875" bestFit="1" customWidth="1"/>
    <col min="5891" max="5891" width="9.1796875" customWidth="1"/>
    <col min="6140" max="6140" width="34.1796875" customWidth="1"/>
    <col min="6141" max="6141" width="10.81640625" customWidth="1"/>
    <col min="6144" max="6144" width="9.453125" bestFit="1" customWidth="1"/>
    <col min="6145" max="6145" width="30.81640625" customWidth="1"/>
    <col min="6146" max="6146" width="9.1796875" bestFit="1" customWidth="1"/>
    <col min="6147" max="6147" width="9.1796875" customWidth="1"/>
    <col min="6396" max="6396" width="34.1796875" customWidth="1"/>
    <col min="6397" max="6397" width="10.81640625" customWidth="1"/>
    <col min="6400" max="6400" width="9.453125" bestFit="1" customWidth="1"/>
    <col min="6401" max="6401" width="30.81640625" customWidth="1"/>
    <col min="6402" max="6402" width="9.1796875" bestFit="1" customWidth="1"/>
    <col min="6403" max="6403" width="9.1796875" customWidth="1"/>
    <col min="6652" max="6652" width="34.1796875" customWidth="1"/>
    <col min="6653" max="6653" width="10.81640625" customWidth="1"/>
    <col min="6656" max="6656" width="9.453125" bestFit="1" customWidth="1"/>
    <col min="6657" max="6657" width="30.81640625" customWidth="1"/>
    <col min="6658" max="6658" width="9.1796875" bestFit="1" customWidth="1"/>
    <col min="6659" max="6659" width="9.1796875" customWidth="1"/>
    <col min="6908" max="6908" width="34.1796875" customWidth="1"/>
    <col min="6909" max="6909" width="10.81640625" customWidth="1"/>
    <col min="6912" max="6912" width="9.453125" bestFit="1" customWidth="1"/>
    <col min="6913" max="6913" width="30.81640625" customWidth="1"/>
    <col min="6914" max="6914" width="9.1796875" bestFit="1" customWidth="1"/>
    <col min="6915" max="6915" width="9.1796875" customWidth="1"/>
    <col min="7164" max="7164" width="34.1796875" customWidth="1"/>
    <col min="7165" max="7165" width="10.81640625" customWidth="1"/>
    <col min="7168" max="7168" width="9.453125" bestFit="1" customWidth="1"/>
    <col min="7169" max="7169" width="30.81640625" customWidth="1"/>
    <col min="7170" max="7170" width="9.1796875" bestFit="1" customWidth="1"/>
    <col min="7171" max="7171" width="9.1796875" customWidth="1"/>
    <col min="7420" max="7420" width="34.1796875" customWidth="1"/>
    <col min="7421" max="7421" width="10.81640625" customWidth="1"/>
    <col min="7424" max="7424" width="9.453125" bestFit="1" customWidth="1"/>
    <col min="7425" max="7425" width="30.81640625" customWidth="1"/>
    <col min="7426" max="7426" width="9.1796875" bestFit="1" customWidth="1"/>
    <col min="7427" max="7427" width="9.1796875" customWidth="1"/>
    <col min="7676" max="7676" width="34.1796875" customWidth="1"/>
    <col min="7677" max="7677" width="10.81640625" customWidth="1"/>
    <col min="7680" max="7680" width="9.453125" bestFit="1" customWidth="1"/>
    <col min="7681" max="7681" width="30.81640625" customWidth="1"/>
    <col min="7682" max="7682" width="9.1796875" bestFit="1" customWidth="1"/>
    <col min="7683" max="7683" width="9.1796875" customWidth="1"/>
    <col min="7932" max="7932" width="34.1796875" customWidth="1"/>
    <col min="7933" max="7933" width="10.81640625" customWidth="1"/>
    <col min="7936" max="7936" width="9.453125" bestFit="1" customWidth="1"/>
    <col min="7937" max="7937" width="30.81640625" customWidth="1"/>
    <col min="7938" max="7938" width="9.1796875" bestFit="1" customWidth="1"/>
    <col min="7939" max="7939" width="9.1796875" customWidth="1"/>
    <col min="8188" max="8188" width="34.1796875" customWidth="1"/>
    <col min="8189" max="8189" width="10.81640625" customWidth="1"/>
    <col min="8192" max="8192" width="9.453125" bestFit="1" customWidth="1"/>
    <col min="8193" max="8193" width="30.81640625" customWidth="1"/>
    <col min="8194" max="8194" width="9.1796875" bestFit="1" customWidth="1"/>
    <col min="8195" max="8195" width="9.1796875" customWidth="1"/>
    <col min="8444" max="8444" width="34.1796875" customWidth="1"/>
    <col min="8445" max="8445" width="10.81640625" customWidth="1"/>
    <col min="8448" max="8448" width="9.453125" bestFit="1" customWidth="1"/>
    <col min="8449" max="8449" width="30.81640625" customWidth="1"/>
    <col min="8450" max="8450" width="9.1796875" bestFit="1" customWidth="1"/>
    <col min="8451" max="8451" width="9.1796875" customWidth="1"/>
    <col min="8700" max="8700" width="34.1796875" customWidth="1"/>
    <col min="8701" max="8701" width="10.81640625" customWidth="1"/>
    <col min="8704" max="8704" width="9.453125" bestFit="1" customWidth="1"/>
    <col min="8705" max="8705" width="30.81640625" customWidth="1"/>
    <col min="8706" max="8706" width="9.1796875" bestFit="1" customWidth="1"/>
    <col min="8707" max="8707" width="9.1796875" customWidth="1"/>
    <col min="8956" max="8956" width="34.1796875" customWidth="1"/>
    <col min="8957" max="8957" width="10.81640625" customWidth="1"/>
    <col min="8960" max="8960" width="9.453125" bestFit="1" customWidth="1"/>
    <col min="8961" max="8961" width="30.81640625" customWidth="1"/>
    <col min="8962" max="8962" width="9.1796875" bestFit="1" customWidth="1"/>
    <col min="8963" max="8963" width="9.1796875" customWidth="1"/>
    <col min="9212" max="9212" width="34.1796875" customWidth="1"/>
    <col min="9213" max="9213" width="10.81640625" customWidth="1"/>
    <col min="9216" max="9216" width="9.453125" bestFit="1" customWidth="1"/>
    <col min="9217" max="9217" width="30.81640625" customWidth="1"/>
    <col min="9218" max="9218" width="9.1796875" bestFit="1" customWidth="1"/>
    <col min="9219" max="9219" width="9.1796875" customWidth="1"/>
    <col min="9468" max="9468" width="34.1796875" customWidth="1"/>
    <col min="9469" max="9469" width="10.81640625" customWidth="1"/>
    <col min="9472" max="9472" width="9.453125" bestFit="1" customWidth="1"/>
    <col min="9473" max="9473" width="30.81640625" customWidth="1"/>
    <col min="9474" max="9474" width="9.1796875" bestFit="1" customWidth="1"/>
    <col min="9475" max="9475" width="9.1796875" customWidth="1"/>
    <col min="9724" max="9724" width="34.1796875" customWidth="1"/>
    <col min="9725" max="9725" width="10.81640625" customWidth="1"/>
    <col min="9728" max="9728" width="9.453125" bestFit="1" customWidth="1"/>
    <col min="9729" max="9729" width="30.81640625" customWidth="1"/>
    <col min="9730" max="9730" width="9.1796875" bestFit="1" customWidth="1"/>
    <col min="9731" max="9731" width="9.1796875" customWidth="1"/>
    <col min="9980" max="9980" width="34.1796875" customWidth="1"/>
    <col min="9981" max="9981" width="10.81640625" customWidth="1"/>
    <col min="9984" max="9984" width="9.453125" bestFit="1" customWidth="1"/>
    <col min="9985" max="9985" width="30.81640625" customWidth="1"/>
    <col min="9986" max="9986" width="9.1796875" bestFit="1" customWidth="1"/>
    <col min="9987" max="9987" width="9.1796875" customWidth="1"/>
    <col min="10236" max="10236" width="34.1796875" customWidth="1"/>
    <col min="10237" max="10237" width="10.81640625" customWidth="1"/>
    <col min="10240" max="10240" width="9.453125" bestFit="1" customWidth="1"/>
    <col min="10241" max="10241" width="30.81640625" customWidth="1"/>
    <col min="10242" max="10242" width="9.1796875" bestFit="1" customWidth="1"/>
    <col min="10243" max="10243" width="9.1796875" customWidth="1"/>
    <col min="10492" max="10492" width="34.1796875" customWidth="1"/>
    <col min="10493" max="10493" width="10.81640625" customWidth="1"/>
    <col min="10496" max="10496" width="9.453125" bestFit="1" customWidth="1"/>
    <col min="10497" max="10497" width="30.81640625" customWidth="1"/>
    <col min="10498" max="10498" width="9.1796875" bestFit="1" customWidth="1"/>
    <col min="10499" max="10499" width="9.1796875" customWidth="1"/>
    <col min="10748" max="10748" width="34.1796875" customWidth="1"/>
    <col min="10749" max="10749" width="10.81640625" customWidth="1"/>
    <col min="10752" max="10752" width="9.453125" bestFit="1" customWidth="1"/>
    <col min="10753" max="10753" width="30.81640625" customWidth="1"/>
    <col min="10754" max="10754" width="9.1796875" bestFit="1" customWidth="1"/>
    <col min="10755" max="10755" width="9.1796875" customWidth="1"/>
    <col min="11004" max="11004" width="34.1796875" customWidth="1"/>
    <col min="11005" max="11005" width="10.81640625" customWidth="1"/>
    <col min="11008" max="11008" width="9.453125" bestFit="1" customWidth="1"/>
    <col min="11009" max="11009" width="30.81640625" customWidth="1"/>
    <col min="11010" max="11010" width="9.1796875" bestFit="1" customWidth="1"/>
    <col min="11011" max="11011" width="9.1796875" customWidth="1"/>
    <col min="11260" max="11260" width="34.1796875" customWidth="1"/>
    <col min="11261" max="11261" width="10.81640625" customWidth="1"/>
    <col min="11264" max="11264" width="9.453125" bestFit="1" customWidth="1"/>
    <col min="11265" max="11265" width="30.81640625" customWidth="1"/>
    <col min="11266" max="11266" width="9.1796875" bestFit="1" customWidth="1"/>
    <col min="11267" max="11267" width="9.1796875" customWidth="1"/>
    <col min="11516" max="11516" width="34.1796875" customWidth="1"/>
    <col min="11517" max="11517" width="10.81640625" customWidth="1"/>
    <col min="11520" max="11520" width="9.453125" bestFit="1" customWidth="1"/>
    <col min="11521" max="11521" width="30.81640625" customWidth="1"/>
    <col min="11522" max="11522" width="9.1796875" bestFit="1" customWidth="1"/>
    <col min="11523" max="11523" width="9.1796875" customWidth="1"/>
    <col min="11772" max="11772" width="34.1796875" customWidth="1"/>
    <col min="11773" max="11773" width="10.81640625" customWidth="1"/>
    <col min="11776" max="11776" width="9.453125" bestFit="1" customWidth="1"/>
    <col min="11777" max="11777" width="30.81640625" customWidth="1"/>
    <col min="11778" max="11778" width="9.1796875" bestFit="1" customWidth="1"/>
    <col min="11779" max="11779" width="9.1796875" customWidth="1"/>
    <col min="12028" max="12028" width="34.1796875" customWidth="1"/>
    <col min="12029" max="12029" width="10.81640625" customWidth="1"/>
    <col min="12032" max="12032" width="9.453125" bestFit="1" customWidth="1"/>
    <col min="12033" max="12033" width="30.81640625" customWidth="1"/>
    <col min="12034" max="12034" width="9.1796875" bestFit="1" customWidth="1"/>
    <col min="12035" max="12035" width="9.1796875" customWidth="1"/>
    <col min="12284" max="12284" width="34.1796875" customWidth="1"/>
    <col min="12285" max="12285" width="10.81640625" customWidth="1"/>
    <col min="12288" max="12288" width="9.453125" bestFit="1" customWidth="1"/>
    <col min="12289" max="12289" width="30.81640625" customWidth="1"/>
    <col min="12290" max="12290" width="9.1796875" bestFit="1" customWidth="1"/>
    <col min="12291" max="12291" width="9.1796875" customWidth="1"/>
    <col min="12540" max="12540" width="34.1796875" customWidth="1"/>
    <col min="12541" max="12541" width="10.81640625" customWidth="1"/>
    <col min="12544" max="12544" width="9.453125" bestFit="1" customWidth="1"/>
    <col min="12545" max="12545" width="30.81640625" customWidth="1"/>
    <col min="12546" max="12546" width="9.1796875" bestFit="1" customWidth="1"/>
    <col min="12547" max="12547" width="9.1796875" customWidth="1"/>
    <col min="12796" max="12796" width="34.1796875" customWidth="1"/>
    <col min="12797" max="12797" width="10.81640625" customWidth="1"/>
    <col min="12800" max="12800" width="9.453125" bestFit="1" customWidth="1"/>
    <col min="12801" max="12801" width="30.81640625" customWidth="1"/>
    <col min="12802" max="12802" width="9.1796875" bestFit="1" customWidth="1"/>
    <col min="12803" max="12803" width="9.1796875" customWidth="1"/>
    <col min="13052" max="13052" width="34.1796875" customWidth="1"/>
    <col min="13053" max="13053" width="10.81640625" customWidth="1"/>
    <col min="13056" max="13056" width="9.453125" bestFit="1" customWidth="1"/>
    <col min="13057" max="13057" width="30.81640625" customWidth="1"/>
    <col min="13058" max="13058" width="9.1796875" bestFit="1" customWidth="1"/>
    <col min="13059" max="13059" width="9.1796875" customWidth="1"/>
    <col min="13308" max="13308" width="34.1796875" customWidth="1"/>
    <col min="13309" max="13309" width="10.81640625" customWidth="1"/>
    <col min="13312" max="13312" width="9.453125" bestFit="1" customWidth="1"/>
    <col min="13313" max="13313" width="30.81640625" customWidth="1"/>
    <col min="13314" max="13314" width="9.1796875" bestFit="1" customWidth="1"/>
    <col min="13315" max="13315" width="9.1796875" customWidth="1"/>
    <col min="13564" max="13564" width="34.1796875" customWidth="1"/>
    <col min="13565" max="13565" width="10.81640625" customWidth="1"/>
    <col min="13568" max="13568" width="9.453125" bestFit="1" customWidth="1"/>
    <col min="13569" max="13569" width="30.81640625" customWidth="1"/>
    <col min="13570" max="13570" width="9.1796875" bestFit="1" customWidth="1"/>
    <col min="13571" max="13571" width="9.1796875" customWidth="1"/>
    <col min="13820" max="13820" width="34.1796875" customWidth="1"/>
    <col min="13821" max="13821" width="10.81640625" customWidth="1"/>
    <col min="13824" max="13824" width="9.453125" bestFit="1" customWidth="1"/>
    <col min="13825" max="13825" width="30.81640625" customWidth="1"/>
    <col min="13826" max="13826" width="9.1796875" bestFit="1" customWidth="1"/>
    <col min="13827" max="13827" width="9.1796875" customWidth="1"/>
    <col min="14076" max="14076" width="34.1796875" customWidth="1"/>
    <col min="14077" max="14077" width="10.81640625" customWidth="1"/>
    <col min="14080" max="14080" width="9.453125" bestFit="1" customWidth="1"/>
    <col min="14081" max="14081" width="30.81640625" customWidth="1"/>
    <col min="14082" max="14082" width="9.1796875" bestFit="1" customWidth="1"/>
    <col min="14083" max="14083" width="9.1796875" customWidth="1"/>
    <col min="14332" max="14332" width="34.1796875" customWidth="1"/>
    <col min="14333" max="14333" width="10.81640625" customWidth="1"/>
    <col min="14336" max="14336" width="9.453125" bestFit="1" customWidth="1"/>
    <col min="14337" max="14337" width="30.81640625" customWidth="1"/>
    <col min="14338" max="14338" width="9.1796875" bestFit="1" customWidth="1"/>
    <col min="14339" max="14339" width="9.1796875" customWidth="1"/>
    <col min="14588" max="14588" width="34.1796875" customWidth="1"/>
    <col min="14589" max="14589" width="10.81640625" customWidth="1"/>
    <col min="14592" max="14592" width="9.453125" bestFit="1" customWidth="1"/>
    <col min="14593" max="14593" width="30.81640625" customWidth="1"/>
    <col min="14594" max="14594" width="9.1796875" bestFit="1" customWidth="1"/>
    <col min="14595" max="14595" width="9.1796875" customWidth="1"/>
    <col min="14844" max="14844" width="34.1796875" customWidth="1"/>
    <col min="14845" max="14845" width="10.81640625" customWidth="1"/>
    <col min="14848" max="14848" width="9.453125" bestFit="1" customWidth="1"/>
    <col min="14849" max="14849" width="30.81640625" customWidth="1"/>
    <col min="14850" max="14850" width="9.1796875" bestFit="1" customWidth="1"/>
    <col min="14851" max="14851" width="9.1796875" customWidth="1"/>
    <col min="15100" max="15100" width="34.1796875" customWidth="1"/>
    <col min="15101" max="15101" width="10.81640625" customWidth="1"/>
    <col min="15104" max="15104" width="9.453125" bestFit="1" customWidth="1"/>
    <col min="15105" max="15105" width="30.81640625" customWidth="1"/>
    <col min="15106" max="15106" width="9.1796875" bestFit="1" customWidth="1"/>
    <col min="15107" max="15107" width="9.1796875" customWidth="1"/>
    <col min="15356" max="15356" width="34.1796875" customWidth="1"/>
    <col min="15357" max="15357" width="10.81640625" customWidth="1"/>
    <col min="15360" max="15360" width="9.453125" bestFit="1" customWidth="1"/>
    <col min="15361" max="15361" width="30.81640625" customWidth="1"/>
    <col min="15362" max="15362" width="9.1796875" bestFit="1" customWidth="1"/>
    <col min="15363" max="15363" width="9.1796875" customWidth="1"/>
    <col min="15612" max="15612" width="34.1796875" customWidth="1"/>
    <col min="15613" max="15613" width="10.81640625" customWidth="1"/>
    <col min="15616" max="15616" width="9.453125" bestFit="1" customWidth="1"/>
    <col min="15617" max="15617" width="30.81640625" customWidth="1"/>
    <col min="15618" max="15618" width="9.1796875" bestFit="1" customWidth="1"/>
    <col min="15619" max="15619" width="9.1796875" customWidth="1"/>
    <col min="15868" max="15868" width="34.1796875" customWidth="1"/>
    <col min="15869" max="15869" width="10.81640625" customWidth="1"/>
    <col min="15872" max="15872" width="9.453125" bestFit="1" customWidth="1"/>
    <col min="15873" max="15873" width="30.81640625" customWidth="1"/>
    <col min="15874" max="15874" width="9.1796875" bestFit="1" customWidth="1"/>
    <col min="15875" max="15875" width="9.1796875" customWidth="1"/>
    <col min="16124" max="16124" width="34.1796875" customWidth="1"/>
    <col min="16125" max="16125" width="10.81640625" customWidth="1"/>
    <col min="16128" max="16128" width="9.453125" bestFit="1" customWidth="1"/>
    <col min="16129" max="16129" width="30.81640625" customWidth="1"/>
    <col min="16130" max="16130" width="9.1796875" bestFit="1" customWidth="1"/>
    <col min="16131" max="16131" width="9.1796875" customWidth="1"/>
  </cols>
  <sheetData>
    <row r="1" spans="1:20" ht="16.5" x14ac:dyDescent="0.35">
      <c r="A1" s="73" t="s">
        <v>0</v>
      </c>
      <c r="B1" s="73"/>
      <c r="J1" s="43"/>
      <c r="O1" s="43"/>
    </row>
    <row r="2" spans="1:20" ht="15.5" x14ac:dyDescent="0.35">
      <c r="A2" s="77" t="s">
        <v>46</v>
      </c>
      <c r="B2" s="77"/>
      <c r="J2" s="43"/>
      <c r="O2" s="43"/>
    </row>
    <row r="3" spans="1:20" ht="13" x14ac:dyDescent="0.3">
      <c r="A3" s="78" t="s">
        <v>98</v>
      </c>
      <c r="B3" s="74"/>
      <c r="J3" s="43"/>
      <c r="O3" s="43"/>
    </row>
    <row r="4" spans="1:20" ht="15.5" x14ac:dyDescent="0.35">
      <c r="A4" s="2"/>
      <c r="B4" s="3"/>
      <c r="D4" s="75" t="s">
        <v>7</v>
      </c>
      <c r="E4" s="75"/>
      <c r="J4" s="43"/>
      <c r="O4" s="43"/>
    </row>
    <row r="5" spans="1:20" ht="15.5" x14ac:dyDescent="0.35">
      <c r="A5" s="75" t="s">
        <v>99</v>
      </c>
      <c r="B5" s="75"/>
      <c r="D5" s="76" t="s">
        <v>100</v>
      </c>
      <c r="E5" s="76"/>
      <c r="J5" s="44" t="s">
        <v>49</v>
      </c>
      <c r="O5" s="44" t="s">
        <v>50</v>
      </c>
      <c r="P5" s="4"/>
    </row>
    <row r="6" spans="1:20" ht="15.5" x14ac:dyDescent="0.35">
      <c r="A6" s="21" t="s">
        <v>9</v>
      </c>
      <c r="B6" s="35"/>
      <c r="D6" s="34"/>
      <c r="E6" s="34"/>
      <c r="J6" s="44"/>
      <c r="O6" s="43"/>
    </row>
    <row r="7" spans="1:20" ht="13" x14ac:dyDescent="0.3">
      <c r="A7" t="s">
        <v>2</v>
      </c>
      <c r="B7" s="5">
        <v>5203.7700000000004</v>
      </c>
      <c r="D7" s="19" t="s">
        <v>8</v>
      </c>
      <c r="E7" s="5"/>
      <c r="J7" s="45">
        <v>44203</v>
      </c>
      <c r="K7" s="7">
        <v>40</v>
      </c>
      <c r="L7" s="10" t="s">
        <v>31</v>
      </c>
      <c r="M7" s="10" t="s">
        <v>3</v>
      </c>
      <c r="O7" s="45">
        <v>44290</v>
      </c>
      <c r="P7" s="48" t="s">
        <v>69</v>
      </c>
      <c r="Q7" s="7">
        <v>762.48</v>
      </c>
      <c r="R7" s="10" t="s">
        <v>70</v>
      </c>
      <c r="S7" s="6" t="s">
        <v>90</v>
      </c>
    </row>
    <row r="8" spans="1:20" x14ac:dyDescent="0.25">
      <c r="A8" t="s">
        <v>6</v>
      </c>
      <c r="B8" s="5">
        <v>715.84</v>
      </c>
      <c r="D8" s="10" t="s">
        <v>114</v>
      </c>
      <c r="E8" s="5">
        <v>95</v>
      </c>
      <c r="J8" s="45">
        <v>44204</v>
      </c>
      <c r="K8" s="7">
        <v>20</v>
      </c>
      <c r="L8" s="10" t="s">
        <v>32</v>
      </c>
      <c r="M8" s="10" t="s">
        <v>3</v>
      </c>
      <c r="O8" s="45">
        <v>44338</v>
      </c>
      <c r="P8" s="10" t="s">
        <v>71</v>
      </c>
      <c r="Q8" s="7">
        <v>25</v>
      </c>
      <c r="R8" s="10" t="s">
        <v>72</v>
      </c>
      <c r="S8" s="6" t="s">
        <v>90</v>
      </c>
      <c r="T8" s="8"/>
    </row>
    <row r="9" spans="1:20" x14ac:dyDescent="0.25">
      <c r="A9" s="10" t="s">
        <v>25</v>
      </c>
      <c r="B9" s="5">
        <v>0</v>
      </c>
      <c r="D9" s="10" t="s">
        <v>115</v>
      </c>
      <c r="E9" s="5">
        <v>160</v>
      </c>
      <c r="J9" s="45">
        <v>44204</v>
      </c>
      <c r="K9" s="7">
        <v>50</v>
      </c>
      <c r="L9" s="10" t="s">
        <v>33</v>
      </c>
      <c r="M9" s="10" t="s">
        <v>3</v>
      </c>
      <c r="O9" s="43"/>
      <c r="Q9" s="7"/>
      <c r="S9" s="6"/>
      <c r="T9" s="8"/>
    </row>
    <row r="10" spans="1:20" ht="13" x14ac:dyDescent="0.3">
      <c r="A10" s="11" t="s">
        <v>11</v>
      </c>
      <c r="B10" s="12">
        <f>SUM(B7:B9)</f>
        <v>5919.6100000000006</v>
      </c>
      <c r="D10" s="10" t="s">
        <v>132</v>
      </c>
      <c r="E10" s="5"/>
      <c r="J10" s="45">
        <v>44221</v>
      </c>
      <c r="K10" s="7">
        <v>50</v>
      </c>
      <c r="L10" s="10" t="s">
        <v>34</v>
      </c>
      <c r="M10" s="10" t="s">
        <v>3</v>
      </c>
      <c r="O10" s="43"/>
      <c r="Q10" s="7"/>
      <c r="S10" s="6"/>
      <c r="T10" s="9"/>
    </row>
    <row r="11" spans="1:20" x14ac:dyDescent="0.25">
      <c r="B11" s="14"/>
      <c r="D11" s="10" t="s">
        <v>196</v>
      </c>
      <c r="E11" s="5"/>
      <c r="J11" s="45">
        <v>44224</v>
      </c>
      <c r="K11" s="7">
        <v>30</v>
      </c>
      <c r="L11" s="10" t="s">
        <v>35</v>
      </c>
      <c r="M11" s="10" t="s">
        <v>3</v>
      </c>
      <c r="O11" s="43"/>
      <c r="S11" s="6"/>
      <c r="T11" s="9"/>
    </row>
    <row r="12" spans="1:20" x14ac:dyDescent="0.25">
      <c r="A12" s="21" t="s">
        <v>10</v>
      </c>
      <c r="B12" s="14"/>
      <c r="D12" s="10" t="s">
        <v>102</v>
      </c>
      <c r="E12" s="5">
        <v>5022.46</v>
      </c>
      <c r="J12" s="45">
        <v>44225</v>
      </c>
      <c r="K12" s="7">
        <v>25</v>
      </c>
      <c r="L12" s="10" t="s">
        <v>36</v>
      </c>
      <c r="M12" s="10" t="s">
        <v>3</v>
      </c>
      <c r="O12" s="43"/>
      <c r="S12" s="6"/>
      <c r="T12" s="9"/>
    </row>
    <row r="13" spans="1:20" x14ac:dyDescent="0.25">
      <c r="A13" s="10" t="s">
        <v>16</v>
      </c>
      <c r="B13" s="14"/>
      <c r="D13" s="10" t="s">
        <v>65</v>
      </c>
      <c r="E13" s="5">
        <v>0</v>
      </c>
      <c r="J13" s="45">
        <v>44243</v>
      </c>
      <c r="K13" s="7">
        <v>50</v>
      </c>
      <c r="L13" s="10" t="s">
        <v>52</v>
      </c>
      <c r="M13" s="10" t="s">
        <v>3</v>
      </c>
      <c r="O13" s="43"/>
      <c r="S13" s="6"/>
      <c r="T13" s="9"/>
    </row>
    <row r="14" spans="1:20" ht="13" x14ac:dyDescent="0.3">
      <c r="B14" s="5"/>
      <c r="D14" s="11" t="s">
        <v>4</v>
      </c>
      <c r="E14" s="22">
        <f>SUM(E8:E13)</f>
        <v>5277.46</v>
      </c>
      <c r="J14" s="46">
        <v>44260</v>
      </c>
      <c r="K14" s="7">
        <v>25</v>
      </c>
      <c r="L14" s="10" t="s">
        <v>56</v>
      </c>
      <c r="M14" s="10" t="s">
        <v>3</v>
      </c>
      <c r="O14" s="43"/>
      <c r="S14" s="6"/>
      <c r="T14" s="9"/>
    </row>
    <row r="15" spans="1:20" x14ac:dyDescent="0.25">
      <c r="E15" s="5"/>
      <c r="J15" s="45">
        <v>44261</v>
      </c>
      <c r="K15" s="7">
        <v>25</v>
      </c>
      <c r="L15" s="10" t="s">
        <v>57</v>
      </c>
      <c r="M15" s="10" t="s">
        <v>3</v>
      </c>
      <c r="O15" s="43"/>
      <c r="S15" s="6"/>
      <c r="T15" s="9"/>
    </row>
    <row r="16" spans="1:20" ht="13" x14ac:dyDescent="0.3">
      <c r="D16" s="19" t="s">
        <v>12</v>
      </c>
      <c r="E16" s="19"/>
      <c r="J16" s="45">
        <v>44275</v>
      </c>
      <c r="K16" s="7">
        <v>10</v>
      </c>
      <c r="L16" s="10" t="s">
        <v>58</v>
      </c>
      <c r="M16" s="10" t="s">
        <v>3</v>
      </c>
      <c r="O16" s="43"/>
      <c r="S16" s="6"/>
      <c r="T16" s="8"/>
    </row>
    <row r="17" spans="3:20" x14ac:dyDescent="0.25">
      <c r="D17" s="10" t="s">
        <v>13</v>
      </c>
      <c r="E17" s="5">
        <v>3.66</v>
      </c>
      <c r="J17" s="45">
        <v>44284</v>
      </c>
      <c r="K17" s="7">
        <v>5</v>
      </c>
      <c r="L17" s="10" t="s">
        <v>59</v>
      </c>
      <c r="M17" s="10" t="s">
        <v>3</v>
      </c>
      <c r="O17" s="43"/>
      <c r="S17" s="5"/>
      <c r="T17" s="8"/>
    </row>
    <row r="18" spans="3:20" x14ac:dyDescent="0.25">
      <c r="D18" s="10" t="s">
        <v>14</v>
      </c>
      <c r="E18" s="5">
        <v>1.95</v>
      </c>
      <c r="J18" s="45">
        <v>44291</v>
      </c>
      <c r="K18" s="30">
        <v>30</v>
      </c>
      <c r="L18" s="41" t="s">
        <v>74</v>
      </c>
      <c r="M18" s="10" t="s">
        <v>3</v>
      </c>
      <c r="O18" s="43"/>
      <c r="S18" s="5"/>
      <c r="T18" s="8"/>
    </row>
    <row r="19" spans="3:20" x14ac:dyDescent="0.25">
      <c r="D19" s="10" t="s">
        <v>73</v>
      </c>
      <c r="E19" s="5">
        <v>0</v>
      </c>
      <c r="J19" s="45">
        <v>44292</v>
      </c>
      <c r="K19" s="30">
        <v>30</v>
      </c>
      <c r="L19" s="50" t="s">
        <v>75</v>
      </c>
      <c r="M19" s="10" t="s">
        <v>3</v>
      </c>
      <c r="N19" s="31"/>
      <c r="O19" s="43"/>
      <c r="S19" s="5"/>
      <c r="T19" s="8"/>
    </row>
    <row r="20" spans="3:20" x14ac:dyDescent="0.25">
      <c r="D20" s="10" t="s">
        <v>210</v>
      </c>
      <c r="E20" s="5"/>
      <c r="J20" s="45">
        <v>44293</v>
      </c>
      <c r="K20" s="30">
        <v>50</v>
      </c>
      <c r="L20" s="50" t="s">
        <v>76</v>
      </c>
      <c r="M20" s="10" t="s">
        <v>3</v>
      </c>
      <c r="N20" s="31"/>
      <c r="O20" s="43"/>
      <c r="S20" s="5"/>
      <c r="T20" s="8"/>
    </row>
    <row r="21" spans="3:20" x14ac:dyDescent="0.25">
      <c r="D21" s="10" t="s">
        <v>17</v>
      </c>
      <c r="E21" s="5"/>
      <c r="J21" s="45">
        <v>44294</v>
      </c>
      <c r="K21" s="49">
        <v>25</v>
      </c>
      <c r="L21" s="50" t="s">
        <v>77</v>
      </c>
      <c r="M21" s="10" t="s">
        <v>3</v>
      </c>
      <c r="N21" s="31"/>
      <c r="O21" s="43"/>
      <c r="S21" s="5"/>
      <c r="T21" s="8"/>
    </row>
    <row r="22" spans="3:20" x14ac:dyDescent="0.25">
      <c r="D22" s="10" t="s">
        <v>19</v>
      </c>
      <c r="E22" s="5"/>
      <c r="J22" s="45">
        <v>44294</v>
      </c>
      <c r="K22" s="49">
        <v>50</v>
      </c>
      <c r="L22" s="50" t="s">
        <v>78</v>
      </c>
      <c r="M22" s="10" t="s">
        <v>3</v>
      </c>
      <c r="N22" s="31"/>
      <c r="O22" s="43"/>
      <c r="S22" s="5"/>
      <c r="T22" s="8"/>
    </row>
    <row r="23" spans="3:20" x14ac:dyDescent="0.25">
      <c r="D23" s="10" t="s">
        <v>204</v>
      </c>
      <c r="E23" s="5">
        <v>0</v>
      </c>
      <c r="J23" s="45">
        <v>44299</v>
      </c>
      <c r="K23" s="49">
        <v>50</v>
      </c>
      <c r="L23" s="50" t="s">
        <v>79</v>
      </c>
      <c r="M23" s="10" t="s">
        <v>3</v>
      </c>
      <c r="N23" s="31"/>
      <c r="O23" s="43"/>
      <c r="S23" s="6"/>
      <c r="T23" s="8"/>
    </row>
    <row r="24" spans="3:20" x14ac:dyDescent="0.25">
      <c r="D24" s="10" t="s">
        <v>203</v>
      </c>
      <c r="E24" s="5">
        <v>0</v>
      </c>
      <c r="J24" s="45">
        <v>44299</v>
      </c>
      <c r="K24" s="49">
        <v>15</v>
      </c>
      <c r="L24" s="50" t="s">
        <v>80</v>
      </c>
      <c r="M24" s="10" t="s">
        <v>3</v>
      </c>
      <c r="N24" s="31"/>
      <c r="O24" s="43"/>
      <c r="S24" s="5"/>
      <c r="T24" s="5"/>
    </row>
    <row r="25" spans="3:20" x14ac:dyDescent="0.25">
      <c r="C25" s="10"/>
      <c r="D25" s="10" t="s">
        <v>205</v>
      </c>
      <c r="E25" s="5">
        <v>0</v>
      </c>
      <c r="F25" s="10"/>
      <c r="G25" s="10"/>
      <c r="H25" s="10"/>
      <c r="I25" s="10"/>
      <c r="J25" s="45">
        <v>44300</v>
      </c>
      <c r="K25" s="49">
        <v>25</v>
      </c>
      <c r="L25" s="50" t="s">
        <v>81</v>
      </c>
      <c r="M25" s="10" t="s">
        <v>3</v>
      </c>
      <c r="N25" s="15"/>
      <c r="O25" s="43"/>
      <c r="S25" s="5"/>
      <c r="T25" s="5"/>
    </row>
    <row r="26" spans="3:20" ht="13" x14ac:dyDescent="0.3">
      <c r="C26" s="10"/>
      <c r="D26" s="11" t="s">
        <v>5</v>
      </c>
      <c r="E26" s="12">
        <f>SUM(E17:E25)</f>
        <v>5.61</v>
      </c>
      <c r="F26" s="10"/>
      <c r="G26" s="10"/>
      <c r="H26" s="10"/>
      <c r="I26" s="10"/>
      <c r="J26" s="45">
        <v>44300</v>
      </c>
      <c r="K26" s="49">
        <v>5</v>
      </c>
      <c r="L26" s="50" t="s">
        <v>82</v>
      </c>
      <c r="M26" s="10" t="s">
        <v>3</v>
      </c>
      <c r="N26" s="15"/>
      <c r="O26" s="43"/>
      <c r="S26" s="5"/>
      <c r="T26" s="5"/>
    </row>
    <row r="27" spans="3:20" x14ac:dyDescent="0.25">
      <c r="C27" s="10"/>
      <c r="E27" s="5"/>
      <c r="F27" s="10"/>
      <c r="G27" s="10"/>
      <c r="H27" s="10"/>
      <c r="I27" s="10"/>
      <c r="J27" s="45">
        <v>44300</v>
      </c>
      <c r="K27" s="49">
        <v>25</v>
      </c>
      <c r="L27" s="50" t="s">
        <v>83</v>
      </c>
      <c r="M27" s="10" t="s">
        <v>3</v>
      </c>
      <c r="N27" s="15"/>
      <c r="O27" s="43"/>
      <c r="S27" s="5"/>
      <c r="T27" s="5"/>
    </row>
    <row r="28" spans="3:20" ht="13" x14ac:dyDescent="0.3">
      <c r="C28" s="10"/>
      <c r="D28" s="11" t="s">
        <v>15</v>
      </c>
      <c r="E28" s="23">
        <f>E14-E26</f>
        <v>5271.85</v>
      </c>
      <c r="F28" s="10"/>
      <c r="G28" s="10"/>
      <c r="H28" s="10"/>
      <c r="I28" s="10"/>
      <c r="J28" s="45">
        <v>44300</v>
      </c>
      <c r="K28" s="49">
        <v>50</v>
      </c>
      <c r="L28" s="50" t="s">
        <v>84</v>
      </c>
      <c r="M28" s="10" t="s">
        <v>3</v>
      </c>
      <c r="N28" s="15"/>
      <c r="O28" s="43"/>
      <c r="S28" s="5"/>
      <c r="T28" s="5"/>
    </row>
    <row r="29" spans="3:20" x14ac:dyDescent="0.25">
      <c r="C29" s="10"/>
      <c r="F29" s="10"/>
      <c r="G29" s="10"/>
      <c r="H29" s="10"/>
      <c r="I29" s="10"/>
      <c r="J29" s="45">
        <v>44300</v>
      </c>
      <c r="K29" s="49">
        <v>40</v>
      </c>
      <c r="L29" s="50" t="s">
        <v>85</v>
      </c>
      <c r="M29" s="10" t="s">
        <v>3</v>
      </c>
      <c r="N29" s="13"/>
      <c r="O29" s="43"/>
      <c r="S29" s="5"/>
      <c r="T29" s="5"/>
    </row>
    <row r="30" spans="3:20" x14ac:dyDescent="0.25">
      <c r="D30" s="10"/>
      <c r="E30" s="10"/>
      <c r="J30" s="45">
        <v>44303</v>
      </c>
      <c r="K30" s="49">
        <v>40</v>
      </c>
      <c r="L30" s="50" t="s">
        <v>86</v>
      </c>
      <c r="M30" s="10" t="s">
        <v>3</v>
      </c>
      <c r="O30" s="43"/>
      <c r="S30" s="5"/>
      <c r="T30" s="5"/>
    </row>
    <row r="31" spans="3:20" x14ac:dyDescent="0.25">
      <c r="D31" s="10"/>
      <c r="E31" s="10"/>
      <c r="J31" s="45">
        <v>44315</v>
      </c>
      <c r="K31" s="7">
        <v>5</v>
      </c>
      <c r="L31" s="10" t="s">
        <v>59</v>
      </c>
      <c r="M31" s="10" t="s">
        <v>3</v>
      </c>
      <c r="O31" s="43"/>
      <c r="S31" s="5"/>
      <c r="T31" s="5"/>
    </row>
    <row r="32" spans="3:20" x14ac:dyDescent="0.25">
      <c r="D32" s="10"/>
      <c r="E32" s="10"/>
      <c r="J32" s="45">
        <v>44319</v>
      </c>
      <c r="K32" s="49">
        <v>30</v>
      </c>
      <c r="L32" s="10" t="s">
        <v>91</v>
      </c>
      <c r="M32" s="10" t="s">
        <v>3</v>
      </c>
      <c r="O32" s="47"/>
      <c r="P32" s="10"/>
      <c r="S32" s="5"/>
      <c r="T32" s="5"/>
    </row>
    <row r="33" spans="1:20" x14ac:dyDescent="0.25">
      <c r="D33" s="10"/>
      <c r="E33" s="10"/>
      <c r="J33" s="45">
        <v>44324</v>
      </c>
      <c r="K33" s="49">
        <v>50</v>
      </c>
      <c r="L33" s="10" t="s">
        <v>92</v>
      </c>
      <c r="M33" s="10" t="s">
        <v>3</v>
      </c>
      <c r="O33" s="47"/>
      <c r="P33" s="10"/>
      <c r="S33" s="5"/>
      <c r="T33" s="5"/>
    </row>
    <row r="34" spans="1:20" x14ac:dyDescent="0.25">
      <c r="D34" s="10"/>
      <c r="E34" s="10"/>
      <c r="J34" s="45">
        <v>44325</v>
      </c>
      <c r="K34" s="49">
        <v>50</v>
      </c>
      <c r="L34" s="10" t="s">
        <v>93</v>
      </c>
      <c r="M34" s="10" t="s">
        <v>3</v>
      </c>
      <c r="O34" s="47"/>
      <c r="P34" s="10"/>
      <c r="S34" s="5"/>
      <c r="T34" s="5"/>
    </row>
    <row r="35" spans="1:20" x14ac:dyDescent="0.25">
      <c r="A35" s="24"/>
      <c r="B35" s="14"/>
      <c r="J35" s="45">
        <v>44333</v>
      </c>
      <c r="K35" s="49">
        <v>15</v>
      </c>
      <c r="L35" s="10" t="s">
        <v>94</v>
      </c>
      <c r="M35" s="10" t="s">
        <v>3</v>
      </c>
      <c r="N35" s="13"/>
      <c r="O35" s="47"/>
      <c r="P35" s="10"/>
      <c r="S35" s="5"/>
      <c r="T35" s="5"/>
    </row>
    <row r="36" spans="1:20" x14ac:dyDescent="0.25">
      <c r="A36" s="24"/>
      <c r="B36" s="14"/>
      <c r="J36" s="45">
        <v>44336</v>
      </c>
      <c r="K36" s="49">
        <v>50</v>
      </c>
      <c r="L36" s="10" t="s">
        <v>95</v>
      </c>
      <c r="M36" s="10" t="s">
        <v>3</v>
      </c>
      <c r="N36" s="13"/>
      <c r="O36" s="47"/>
      <c r="P36" s="10"/>
      <c r="S36" s="5"/>
      <c r="T36" s="5"/>
    </row>
    <row r="37" spans="1:20" x14ac:dyDescent="0.25">
      <c r="A37" s="24"/>
      <c r="B37" s="14"/>
      <c r="J37" s="45">
        <v>44345</v>
      </c>
      <c r="K37" s="49">
        <v>5</v>
      </c>
      <c r="L37" s="10" t="s">
        <v>59</v>
      </c>
      <c r="M37" s="10" t="s">
        <v>3</v>
      </c>
      <c r="N37" s="13"/>
      <c r="O37" s="43"/>
      <c r="S37" s="5"/>
      <c r="T37" s="5"/>
    </row>
    <row r="38" spans="1:20" x14ac:dyDescent="0.25">
      <c r="A38" s="24"/>
      <c r="B38" s="14"/>
      <c r="J38" s="45">
        <v>44376</v>
      </c>
      <c r="K38" s="49">
        <v>5</v>
      </c>
      <c r="L38" s="10" t="s">
        <v>59</v>
      </c>
      <c r="M38" s="10" t="s">
        <v>3</v>
      </c>
      <c r="N38" s="13"/>
      <c r="O38" s="43"/>
      <c r="S38" s="5"/>
      <c r="T38" s="5"/>
    </row>
    <row r="39" spans="1:20" x14ac:dyDescent="0.25">
      <c r="A39" s="24"/>
      <c r="B39" s="14"/>
      <c r="J39" s="45">
        <v>44382</v>
      </c>
      <c r="K39" s="49">
        <v>50</v>
      </c>
      <c r="L39" s="10" t="s">
        <v>103</v>
      </c>
      <c r="M39" s="7" t="s">
        <v>104</v>
      </c>
      <c r="O39" s="43"/>
      <c r="S39" s="5"/>
      <c r="T39" s="5"/>
    </row>
    <row r="40" spans="1:20" x14ac:dyDescent="0.25">
      <c r="A40" s="24"/>
      <c r="B40" s="14"/>
      <c r="J40" s="45">
        <v>44382</v>
      </c>
      <c r="K40" s="49">
        <v>50</v>
      </c>
      <c r="L40" s="10" t="s">
        <v>105</v>
      </c>
      <c r="M40" s="7" t="s">
        <v>104</v>
      </c>
      <c r="O40" s="47"/>
      <c r="P40" s="10"/>
      <c r="S40" s="5"/>
      <c r="T40" s="5"/>
    </row>
    <row r="41" spans="1:20" x14ac:dyDescent="0.25">
      <c r="A41" s="51" t="s">
        <v>64</v>
      </c>
      <c r="B41" s="14"/>
      <c r="J41" s="45">
        <v>44382</v>
      </c>
      <c r="K41" s="49">
        <v>10</v>
      </c>
      <c r="L41" s="10" t="s">
        <v>106</v>
      </c>
      <c r="M41" s="7" t="s">
        <v>104</v>
      </c>
      <c r="O41" s="47"/>
      <c r="P41" s="10"/>
      <c r="S41" s="5"/>
      <c r="T41" s="5"/>
    </row>
    <row r="42" spans="1:20" ht="13" x14ac:dyDescent="0.3">
      <c r="A42" s="25" t="s">
        <v>60</v>
      </c>
      <c r="B42" s="14">
        <v>647.76</v>
      </c>
      <c r="J42" s="45">
        <v>44382</v>
      </c>
      <c r="K42" s="49">
        <v>50</v>
      </c>
      <c r="L42" s="10" t="s">
        <v>107</v>
      </c>
      <c r="M42" s="7" t="s">
        <v>104</v>
      </c>
      <c r="O42" s="43"/>
      <c r="S42" s="5"/>
      <c r="T42" s="5"/>
    </row>
    <row r="43" spans="1:20" ht="13" x14ac:dyDescent="0.3">
      <c r="A43" s="25" t="s">
        <v>61</v>
      </c>
      <c r="B43" s="14">
        <f>E28</f>
        <v>5271.85</v>
      </c>
      <c r="J43" s="45">
        <v>44384</v>
      </c>
      <c r="K43" s="49">
        <v>50</v>
      </c>
      <c r="L43" s="10" t="s">
        <v>108</v>
      </c>
      <c r="M43" s="10" t="s">
        <v>3</v>
      </c>
      <c r="N43" s="13"/>
      <c r="O43" s="43"/>
    </row>
    <row r="44" spans="1:20" ht="13" x14ac:dyDescent="0.3">
      <c r="A44" s="25" t="s">
        <v>62</v>
      </c>
      <c r="B44" s="39">
        <f>B42+B43</f>
        <v>5919.6100000000006</v>
      </c>
      <c r="C44" s="15"/>
      <c r="F44" s="15"/>
      <c r="G44" s="15"/>
      <c r="H44" s="15"/>
      <c r="I44" s="15"/>
      <c r="J44" s="45">
        <v>44406</v>
      </c>
      <c r="K44" s="49">
        <v>40</v>
      </c>
      <c r="L44" s="10" t="s">
        <v>109</v>
      </c>
      <c r="M44" s="10" t="s">
        <v>3</v>
      </c>
      <c r="N44" s="13"/>
      <c r="O44" s="43"/>
    </row>
    <row r="45" spans="1:20" ht="13" x14ac:dyDescent="0.3">
      <c r="A45" s="25"/>
      <c r="B45" s="27"/>
      <c r="J45" s="45">
        <v>44406</v>
      </c>
      <c r="K45" s="49">
        <v>5</v>
      </c>
      <c r="L45" s="10" t="s">
        <v>59</v>
      </c>
      <c r="M45" s="10" t="s">
        <v>3</v>
      </c>
      <c r="O45" s="43"/>
    </row>
    <row r="46" spans="1:20" ht="13" x14ac:dyDescent="0.3">
      <c r="A46" s="42" t="s">
        <v>63</v>
      </c>
      <c r="B46" s="40">
        <f>B10-B44</f>
        <v>0</v>
      </c>
      <c r="J46" s="45"/>
      <c r="K46" s="49"/>
      <c r="L46" s="10"/>
      <c r="M46" s="7"/>
      <c r="O46" s="43"/>
    </row>
    <row r="47" spans="1:20" x14ac:dyDescent="0.25">
      <c r="J47" s="45"/>
      <c r="K47" s="49"/>
      <c r="L47" s="10"/>
      <c r="M47" s="7"/>
      <c r="O47" s="47"/>
      <c r="P47" s="10"/>
    </row>
    <row r="48" spans="1:20" x14ac:dyDescent="0.25">
      <c r="J48" s="45"/>
      <c r="K48" s="49"/>
      <c r="L48" s="10"/>
      <c r="M48" s="7"/>
      <c r="N48" s="13"/>
      <c r="O48" s="43"/>
    </row>
    <row r="49" spans="4:16" x14ac:dyDescent="0.25">
      <c r="D49" s="15"/>
      <c r="E49" s="15"/>
      <c r="J49" s="47"/>
      <c r="K49" s="49"/>
      <c r="L49" s="10"/>
      <c r="M49" s="7"/>
      <c r="O49" s="43"/>
    </row>
    <row r="50" spans="4:16" x14ac:dyDescent="0.25">
      <c r="J50" s="43"/>
      <c r="K50" s="49"/>
      <c r="L50" s="10"/>
      <c r="M50" s="7"/>
      <c r="O50" s="43"/>
    </row>
    <row r="51" spans="4:16" x14ac:dyDescent="0.25">
      <c r="J51" s="47"/>
      <c r="K51" s="49"/>
      <c r="L51" s="10"/>
      <c r="M51" s="7"/>
      <c r="O51" s="43"/>
    </row>
    <row r="52" spans="4:16" x14ac:dyDescent="0.25">
      <c r="J52" s="43"/>
      <c r="K52" s="49"/>
      <c r="M52" s="7"/>
      <c r="O52" s="47"/>
      <c r="P52" s="10"/>
    </row>
    <row r="53" spans="4:16" x14ac:dyDescent="0.25">
      <c r="J53" s="43"/>
      <c r="K53" s="49"/>
      <c r="M53" s="7"/>
      <c r="O53" s="43"/>
    </row>
    <row r="54" spans="4:16" x14ac:dyDescent="0.25">
      <c r="J54" s="43"/>
      <c r="K54" s="49"/>
      <c r="M54" s="7"/>
      <c r="O54" s="43"/>
    </row>
    <row r="55" spans="4:16" x14ac:dyDescent="0.25">
      <c r="J55" s="43"/>
      <c r="K55" s="49"/>
      <c r="O55" s="43"/>
    </row>
    <row r="56" spans="4:16" x14ac:dyDescent="0.25">
      <c r="J56" s="43"/>
      <c r="K56" s="49"/>
      <c r="O56" s="43"/>
    </row>
    <row r="57" spans="4:16" x14ac:dyDescent="0.25">
      <c r="J57" s="43"/>
      <c r="K57" s="49"/>
      <c r="O57" s="43"/>
    </row>
    <row r="58" spans="4:16" x14ac:dyDescent="0.25">
      <c r="J58" s="43"/>
      <c r="K58" s="49"/>
      <c r="O58" s="43"/>
    </row>
    <row r="59" spans="4:16" x14ac:dyDescent="0.25">
      <c r="J59" s="43"/>
      <c r="K59" s="28"/>
      <c r="O59" s="43"/>
    </row>
    <row r="60" spans="4:16" x14ac:dyDescent="0.25">
      <c r="J60" s="43"/>
      <c r="K60" s="28"/>
      <c r="O60" s="43"/>
    </row>
    <row r="61" spans="4:16" x14ac:dyDescent="0.25">
      <c r="J61" s="43"/>
      <c r="O61" s="43"/>
    </row>
    <row r="62" spans="4:16" x14ac:dyDescent="0.25">
      <c r="O62" s="43"/>
    </row>
    <row r="63" spans="4:16" x14ac:dyDescent="0.25">
      <c r="O63" s="43"/>
    </row>
    <row r="64" spans="4:16" x14ac:dyDescent="0.25">
      <c r="O64" s="43"/>
    </row>
    <row r="65" spans="3:9" x14ac:dyDescent="0.25">
      <c r="C65" s="16"/>
      <c r="F65" s="16"/>
      <c r="G65" s="16"/>
      <c r="H65" s="16"/>
      <c r="I65" s="16"/>
    </row>
    <row r="70" spans="3:9" x14ac:dyDescent="0.25">
      <c r="D70" s="16"/>
      <c r="E70" s="16"/>
    </row>
  </sheetData>
  <mergeCells count="6">
    <mergeCell ref="D5:E5"/>
    <mergeCell ref="A1:B1"/>
    <mergeCell ref="A2:B2"/>
    <mergeCell ref="A3:B3"/>
    <mergeCell ref="A5:B5"/>
    <mergeCell ref="D4:E4"/>
  </mergeCells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50AE-1871-46CC-A6F8-B5D808BD84A5}">
  <sheetPr>
    <pageSetUpPr fitToPage="1"/>
  </sheetPr>
  <dimension ref="A1:Q70"/>
  <sheetViews>
    <sheetView topLeftCell="A7" workbookViewId="0">
      <selection activeCell="D17" sqref="D17:D25"/>
    </sheetView>
  </sheetViews>
  <sheetFormatPr defaultRowHeight="12.5" x14ac:dyDescent="0.25"/>
  <cols>
    <col min="1" max="1" width="41.1796875" customWidth="1"/>
    <col min="2" max="2" width="10.81640625" customWidth="1"/>
    <col min="3" max="3" width="13.26953125" customWidth="1"/>
    <col min="4" max="4" width="54.36328125" bestFit="1" customWidth="1"/>
    <col min="5" max="6" width="13.26953125" customWidth="1"/>
    <col min="7" max="7" width="14.7265625" customWidth="1"/>
    <col min="8" max="8" width="11.81640625" bestFit="1" customWidth="1"/>
    <col min="9" max="9" width="45" bestFit="1" customWidth="1"/>
    <col min="10" max="10" width="7.7265625" customWidth="1"/>
    <col min="11" max="11" width="4" style="1" customWidth="1"/>
    <col min="12" max="12" width="14.81640625" customWidth="1"/>
    <col min="13" max="13" width="9.7265625" customWidth="1"/>
    <col min="15" max="15" width="50.26953125" customWidth="1"/>
    <col min="249" max="249" width="34.1796875" customWidth="1"/>
    <col min="250" max="250" width="10.81640625" customWidth="1"/>
    <col min="253" max="253" width="9.453125" bestFit="1" customWidth="1"/>
    <col min="254" max="254" width="30.81640625" customWidth="1"/>
    <col min="255" max="255" width="9.1796875" bestFit="1" customWidth="1"/>
    <col min="256" max="256" width="9.1796875" customWidth="1"/>
    <col min="505" max="505" width="34.1796875" customWidth="1"/>
    <col min="506" max="506" width="10.81640625" customWidth="1"/>
    <col min="509" max="509" width="9.453125" bestFit="1" customWidth="1"/>
    <col min="510" max="510" width="30.81640625" customWidth="1"/>
    <col min="511" max="511" width="9.1796875" bestFit="1" customWidth="1"/>
    <col min="512" max="512" width="9.1796875" customWidth="1"/>
    <col min="761" max="761" width="34.1796875" customWidth="1"/>
    <col min="762" max="762" width="10.81640625" customWidth="1"/>
    <col min="765" max="765" width="9.453125" bestFit="1" customWidth="1"/>
    <col min="766" max="766" width="30.81640625" customWidth="1"/>
    <col min="767" max="767" width="9.1796875" bestFit="1" customWidth="1"/>
    <col min="768" max="768" width="9.1796875" customWidth="1"/>
    <col min="1017" max="1017" width="34.1796875" customWidth="1"/>
    <col min="1018" max="1018" width="10.81640625" customWidth="1"/>
    <col min="1021" max="1021" width="9.453125" bestFit="1" customWidth="1"/>
    <col min="1022" max="1022" width="30.81640625" customWidth="1"/>
    <col min="1023" max="1023" width="9.1796875" bestFit="1" customWidth="1"/>
    <col min="1024" max="1024" width="9.1796875" customWidth="1"/>
    <col min="1273" max="1273" width="34.1796875" customWidth="1"/>
    <col min="1274" max="1274" width="10.81640625" customWidth="1"/>
    <col min="1277" max="1277" width="9.453125" bestFit="1" customWidth="1"/>
    <col min="1278" max="1278" width="30.81640625" customWidth="1"/>
    <col min="1279" max="1279" width="9.1796875" bestFit="1" customWidth="1"/>
    <col min="1280" max="1280" width="9.1796875" customWidth="1"/>
    <col min="1529" max="1529" width="34.1796875" customWidth="1"/>
    <col min="1530" max="1530" width="10.81640625" customWidth="1"/>
    <col min="1533" max="1533" width="9.453125" bestFit="1" customWidth="1"/>
    <col min="1534" max="1534" width="30.81640625" customWidth="1"/>
    <col min="1535" max="1535" width="9.1796875" bestFit="1" customWidth="1"/>
    <col min="1536" max="1536" width="9.1796875" customWidth="1"/>
    <col min="1785" max="1785" width="34.1796875" customWidth="1"/>
    <col min="1786" max="1786" width="10.81640625" customWidth="1"/>
    <col min="1789" max="1789" width="9.453125" bestFit="1" customWidth="1"/>
    <col min="1790" max="1790" width="30.81640625" customWidth="1"/>
    <col min="1791" max="1791" width="9.1796875" bestFit="1" customWidth="1"/>
    <col min="1792" max="1792" width="9.1796875" customWidth="1"/>
    <col min="2041" max="2041" width="34.1796875" customWidth="1"/>
    <col min="2042" max="2042" width="10.81640625" customWidth="1"/>
    <col min="2045" max="2045" width="9.453125" bestFit="1" customWidth="1"/>
    <col min="2046" max="2046" width="30.81640625" customWidth="1"/>
    <col min="2047" max="2047" width="9.1796875" bestFit="1" customWidth="1"/>
    <col min="2048" max="2048" width="9.1796875" customWidth="1"/>
    <col min="2297" max="2297" width="34.1796875" customWidth="1"/>
    <col min="2298" max="2298" width="10.81640625" customWidth="1"/>
    <col min="2301" max="2301" width="9.453125" bestFit="1" customWidth="1"/>
    <col min="2302" max="2302" width="30.81640625" customWidth="1"/>
    <col min="2303" max="2303" width="9.1796875" bestFit="1" customWidth="1"/>
    <col min="2304" max="2304" width="9.1796875" customWidth="1"/>
    <col min="2553" max="2553" width="34.1796875" customWidth="1"/>
    <col min="2554" max="2554" width="10.81640625" customWidth="1"/>
    <col min="2557" max="2557" width="9.453125" bestFit="1" customWidth="1"/>
    <col min="2558" max="2558" width="30.81640625" customWidth="1"/>
    <col min="2559" max="2559" width="9.1796875" bestFit="1" customWidth="1"/>
    <col min="2560" max="2560" width="9.1796875" customWidth="1"/>
    <col min="2809" max="2809" width="34.1796875" customWidth="1"/>
    <col min="2810" max="2810" width="10.81640625" customWidth="1"/>
    <col min="2813" max="2813" width="9.453125" bestFit="1" customWidth="1"/>
    <col min="2814" max="2814" width="30.81640625" customWidth="1"/>
    <col min="2815" max="2815" width="9.1796875" bestFit="1" customWidth="1"/>
    <col min="2816" max="2816" width="9.1796875" customWidth="1"/>
    <col min="3065" max="3065" width="34.1796875" customWidth="1"/>
    <col min="3066" max="3066" width="10.81640625" customWidth="1"/>
    <col min="3069" max="3069" width="9.453125" bestFit="1" customWidth="1"/>
    <col min="3070" max="3070" width="30.81640625" customWidth="1"/>
    <col min="3071" max="3071" width="9.1796875" bestFit="1" customWidth="1"/>
    <col min="3072" max="3072" width="9.1796875" customWidth="1"/>
    <col min="3321" max="3321" width="34.1796875" customWidth="1"/>
    <col min="3322" max="3322" width="10.81640625" customWidth="1"/>
    <col min="3325" max="3325" width="9.453125" bestFit="1" customWidth="1"/>
    <col min="3326" max="3326" width="30.81640625" customWidth="1"/>
    <col min="3327" max="3327" width="9.1796875" bestFit="1" customWidth="1"/>
    <col min="3328" max="3328" width="9.1796875" customWidth="1"/>
    <col min="3577" max="3577" width="34.1796875" customWidth="1"/>
    <col min="3578" max="3578" width="10.81640625" customWidth="1"/>
    <col min="3581" max="3581" width="9.453125" bestFit="1" customWidth="1"/>
    <col min="3582" max="3582" width="30.81640625" customWidth="1"/>
    <col min="3583" max="3583" width="9.1796875" bestFit="1" customWidth="1"/>
    <col min="3584" max="3584" width="9.1796875" customWidth="1"/>
    <col min="3833" max="3833" width="34.1796875" customWidth="1"/>
    <col min="3834" max="3834" width="10.81640625" customWidth="1"/>
    <col min="3837" max="3837" width="9.453125" bestFit="1" customWidth="1"/>
    <col min="3838" max="3838" width="30.81640625" customWidth="1"/>
    <col min="3839" max="3839" width="9.1796875" bestFit="1" customWidth="1"/>
    <col min="3840" max="3840" width="9.1796875" customWidth="1"/>
    <col min="4089" max="4089" width="34.1796875" customWidth="1"/>
    <col min="4090" max="4090" width="10.81640625" customWidth="1"/>
    <col min="4093" max="4093" width="9.453125" bestFit="1" customWidth="1"/>
    <col min="4094" max="4094" width="30.81640625" customWidth="1"/>
    <col min="4095" max="4095" width="9.1796875" bestFit="1" customWidth="1"/>
    <col min="4096" max="4096" width="9.1796875" customWidth="1"/>
    <col min="4345" max="4345" width="34.1796875" customWidth="1"/>
    <col min="4346" max="4346" width="10.81640625" customWidth="1"/>
    <col min="4349" max="4349" width="9.453125" bestFit="1" customWidth="1"/>
    <col min="4350" max="4350" width="30.81640625" customWidth="1"/>
    <col min="4351" max="4351" width="9.1796875" bestFit="1" customWidth="1"/>
    <col min="4352" max="4352" width="9.1796875" customWidth="1"/>
    <col min="4601" max="4601" width="34.1796875" customWidth="1"/>
    <col min="4602" max="4602" width="10.81640625" customWidth="1"/>
    <col min="4605" max="4605" width="9.453125" bestFit="1" customWidth="1"/>
    <col min="4606" max="4606" width="30.81640625" customWidth="1"/>
    <col min="4607" max="4607" width="9.1796875" bestFit="1" customWidth="1"/>
    <col min="4608" max="4608" width="9.1796875" customWidth="1"/>
    <col min="4857" max="4857" width="34.1796875" customWidth="1"/>
    <col min="4858" max="4858" width="10.81640625" customWidth="1"/>
    <col min="4861" max="4861" width="9.453125" bestFit="1" customWidth="1"/>
    <col min="4862" max="4862" width="30.81640625" customWidth="1"/>
    <col min="4863" max="4863" width="9.1796875" bestFit="1" customWidth="1"/>
    <col min="4864" max="4864" width="9.1796875" customWidth="1"/>
    <col min="5113" max="5113" width="34.1796875" customWidth="1"/>
    <col min="5114" max="5114" width="10.81640625" customWidth="1"/>
    <col min="5117" max="5117" width="9.453125" bestFit="1" customWidth="1"/>
    <col min="5118" max="5118" width="30.81640625" customWidth="1"/>
    <col min="5119" max="5119" width="9.1796875" bestFit="1" customWidth="1"/>
    <col min="5120" max="5120" width="9.1796875" customWidth="1"/>
    <col min="5369" max="5369" width="34.1796875" customWidth="1"/>
    <col min="5370" max="5370" width="10.81640625" customWidth="1"/>
    <col min="5373" max="5373" width="9.453125" bestFit="1" customWidth="1"/>
    <col min="5374" max="5374" width="30.81640625" customWidth="1"/>
    <col min="5375" max="5375" width="9.1796875" bestFit="1" customWidth="1"/>
    <col min="5376" max="5376" width="9.1796875" customWidth="1"/>
    <col min="5625" max="5625" width="34.1796875" customWidth="1"/>
    <col min="5626" max="5626" width="10.81640625" customWidth="1"/>
    <col min="5629" max="5629" width="9.453125" bestFit="1" customWidth="1"/>
    <col min="5630" max="5630" width="30.81640625" customWidth="1"/>
    <col min="5631" max="5631" width="9.1796875" bestFit="1" customWidth="1"/>
    <col min="5632" max="5632" width="9.1796875" customWidth="1"/>
    <col min="5881" max="5881" width="34.1796875" customWidth="1"/>
    <col min="5882" max="5882" width="10.81640625" customWidth="1"/>
    <col min="5885" max="5885" width="9.453125" bestFit="1" customWidth="1"/>
    <col min="5886" max="5886" width="30.81640625" customWidth="1"/>
    <col min="5887" max="5887" width="9.1796875" bestFit="1" customWidth="1"/>
    <col min="5888" max="5888" width="9.1796875" customWidth="1"/>
    <col min="6137" max="6137" width="34.1796875" customWidth="1"/>
    <col min="6138" max="6138" width="10.81640625" customWidth="1"/>
    <col min="6141" max="6141" width="9.453125" bestFit="1" customWidth="1"/>
    <col min="6142" max="6142" width="30.81640625" customWidth="1"/>
    <col min="6143" max="6143" width="9.1796875" bestFit="1" customWidth="1"/>
    <col min="6144" max="6144" width="9.1796875" customWidth="1"/>
    <col min="6393" max="6393" width="34.1796875" customWidth="1"/>
    <col min="6394" max="6394" width="10.81640625" customWidth="1"/>
    <col min="6397" max="6397" width="9.453125" bestFit="1" customWidth="1"/>
    <col min="6398" max="6398" width="30.81640625" customWidth="1"/>
    <col min="6399" max="6399" width="9.1796875" bestFit="1" customWidth="1"/>
    <col min="6400" max="6400" width="9.1796875" customWidth="1"/>
    <col min="6649" max="6649" width="34.1796875" customWidth="1"/>
    <col min="6650" max="6650" width="10.81640625" customWidth="1"/>
    <col min="6653" max="6653" width="9.453125" bestFit="1" customWidth="1"/>
    <col min="6654" max="6654" width="30.81640625" customWidth="1"/>
    <col min="6655" max="6655" width="9.1796875" bestFit="1" customWidth="1"/>
    <col min="6656" max="6656" width="9.1796875" customWidth="1"/>
    <col min="6905" max="6905" width="34.1796875" customWidth="1"/>
    <col min="6906" max="6906" width="10.81640625" customWidth="1"/>
    <col min="6909" max="6909" width="9.453125" bestFit="1" customWidth="1"/>
    <col min="6910" max="6910" width="30.81640625" customWidth="1"/>
    <col min="6911" max="6911" width="9.1796875" bestFit="1" customWidth="1"/>
    <col min="6912" max="6912" width="9.1796875" customWidth="1"/>
    <col min="7161" max="7161" width="34.1796875" customWidth="1"/>
    <col min="7162" max="7162" width="10.81640625" customWidth="1"/>
    <col min="7165" max="7165" width="9.453125" bestFit="1" customWidth="1"/>
    <col min="7166" max="7166" width="30.81640625" customWidth="1"/>
    <col min="7167" max="7167" width="9.1796875" bestFit="1" customWidth="1"/>
    <col min="7168" max="7168" width="9.1796875" customWidth="1"/>
    <col min="7417" max="7417" width="34.1796875" customWidth="1"/>
    <col min="7418" max="7418" width="10.81640625" customWidth="1"/>
    <col min="7421" max="7421" width="9.453125" bestFit="1" customWidth="1"/>
    <col min="7422" max="7422" width="30.81640625" customWidth="1"/>
    <col min="7423" max="7423" width="9.1796875" bestFit="1" customWidth="1"/>
    <col min="7424" max="7424" width="9.1796875" customWidth="1"/>
    <col min="7673" max="7673" width="34.1796875" customWidth="1"/>
    <col min="7674" max="7674" width="10.81640625" customWidth="1"/>
    <col min="7677" max="7677" width="9.453125" bestFit="1" customWidth="1"/>
    <col min="7678" max="7678" width="30.81640625" customWidth="1"/>
    <col min="7679" max="7679" width="9.1796875" bestFit="1" customWidth="1"/>
    <col min="7680" max="7680" width="9.1796875" customWidth="1"/>
    <col min="7929" max="7929" width="34.1796875" customWidth="1"/>
    <col min="7930" max="7930" width="10.81640625" customWidth="1"/>
    <col min="7933" max="7933" width="9.453125" bestFit="1" customWidth="1"/>
    <col min="7934" max="7934" width="30.81640625" customWidth="1"/>
    <col min="7935" max="7935" width="9.1796875" bestFit="1" customWidth="1"/>
    <col min="7936" max="7936" width="9.1796875" customWidth="1"/>
    <col min="8185" max="8185" width="34.1796875" customWidth="1"/>
    <col min="8186" max="8186" width="10.81640625" customWidth="1"/>
    <col min="8189" max="8189" width="9.453125" bestFit="1" customWidth="1"/>
    <col min="8190" max="8190" width="30.81640625" customWidth="1"/>
    <col min="8191" max="8191" width="9.1796875" bestFit="1" customWidth="1"/>
    <col min="8192" max="8192" width="9.1796875" customWidth="1"/>
    <col min="8441" max="8441" width="34.1796875" customWidth="1"/>
    <col min="8442" max="8442" width="10.81640625" customWidth="1"/>
    <col min="8445" max="8445" width="9.453125" bestFit="1" customWidth="1"/>
    <col min="8446" max="8446" width="30.81640625" customWidth="1"/>
    <col min="8447" max="8447" width="9.1796875" bestFit="1" customWidth="1"/>
    <col min="8448" max="8448" width="9.1796875" customWidth="1"/>
    <col min="8697" max="8697" width="34.1796875" customWidth="1"/>
    <col min="8698" max="8698" width="10.81640625" customWidth="1"/>
    <col min="8701" max="8701" width="9.453125" bestFit="1" customWidth="1"/>
    <col min="8702" max="8702" width="30.81640625" customWidth="1"/>
    <col min="8703" max="8703" width="9.1796875" bestFit="1" customWidth="1"/>
    <col min="8704" max="8704" width="9.1796875" customWidth="1"/>
    <col min="8953" max="8953" width="34.1796875" customWidth="1"/>
    <col min="8954" max="8954" width="10.81640625" customWidth="1"/>
    <col min="8957" max="8957" width="9.453125" bestFit="1" customWidth="1"/>
    <col min="8958" max="8958" width="30.81640625" customWidth="1"/>
    <col min="8959" max="8959" width="9.1796875" bestFit="1" customWidth="1"/>
    <col min="8960" max="8960" width="9.1796875" customWidth="1"/>
    <col min="9209" max="9209" width="34.1796875" customWidth="1"/>
    <col min="9210" max="9210" width="10.81640625" customWidth="1"/>
    <col min="9213" max="9213" width="9.453125" bestFit="1" customWidth="1"/>
    <col min="9214" max="9214" width="30.81640625" customWidth="1"/>
    <col min="9215" max="9215" width="9.1796875" bestFit="1" customWidth="1"/>
    <col min="9216" max="9216" width="9.1796875" customWidth="1"/>
    <col min="9465" max="9465" width="34.1796875" customWidth="1"/>
    <col min="9466" max="9466" width="10.81640625" customWidth="1"/>
    <col min="9469" max="9469" width="9.453125" bestFit="1" customWidth="1"/>
    <col min="9470" max="9470" width="30.81640625" customWidth="1"/>
    <col min="9471" max="9471" width="9.1796875" bestFit="1" customWidth="1"/>
    <col min="9472" max="9472" width="9.1796875" customWidth="1"/>
    <col min="9721" max="9721" width="34.1796875" customWidth="1"/>
    <col min="9722" max="9722" width="10.81640625" customWidth="1"/>
    <col min="9725" max="9725" width="9.453125" bestFit="1" customWidth="1"/>
    <col min="9726" max="9726" width="30.81640625" customWidth="1"/>
    <col min="9727" max="9727" width="9.1796875" bestFit="1" customWidth="1"/>
    <col min="9728" max="9728" width="9.1796875" customWidth="1"/>
    <col min="9977" max="9977" width="34.1796875" customWidth="1"/>
    <col min="9978" max="9978" width="10.81640625" customWidth="1"/>
    <col min="9981" max="9981" width="9.453125" bestFit="1" customWidth="1"/>
    <col min="9982" max="9982" width="30.81640625" customWidth="1"/>
    <col min="9983" max="9983" width="9.1796875" bestFit="1" customWidth="1"/>
    <col min="9984" max="9984" width="9.1796875" customWidth="1"/>
    <col min="10233" max="10233" width="34.1796875" customWidth="1"/>
    <col min="10234" max="10234" width="10.81640625" customWidth="1"/>
    <col min="10237" max="10237" width="9.453125" bestFit="1" customWidth="1"/>
    <col min="10238" max="10238" width="30.81640625" customWidth="1"/>
    <col min="10239" max="10239" width="9.1796875" bestFit="1" customWidth="1"/>
    <col min="10240" max="10240" width="9.1796875" customWidth="1"/>
    <col min="10489" max="10489" width="34.1796875" customWidth="1"/>
    <col min="10490" max="10490" width="10.81640625" customWidth="1"/>
    <col min="10493" max="10493" width="9.453125" bestFit="1" customWidth="1"/>
    <col min="10494" max="10494" width="30.81640625" customWidth="1"/>
    <col min="10495" max="10495" width="9.1796875" bestFit="1" customWidth="1"/>
    <col min="10496" max="10496" width="9.1796875" customWidth="1"/>
    <col min="10745" max="10745" width="34.1796875" customWidth="1"/>
    <col min="10746" max="10746" width="10.81640625" customWidth="1"/>
    <col min="10749" max="10749" width="9.453125" bestFit="1" customWidth="1"/>
    <col min="10750" max="10750" width="30.81640625" customWidth="1"/>
    <col min="10751" max="10751" width="9.1796875" bestFit="1" customWidth="1"/>
    <col min="10752" max="10752" width="9.1796875" customWidth="1"/>
    <col min="11001" max="11001" width="34.1796875" customWidth="1"/>
    <col min="11002" max="11002" width="10.81640625" customWidth="1"/>
    <col min="11005" max="11005" width="9.453125" bestFit="1" customWidth="1"/>
    <col min="11006" max="11006" width="30.81640625" customWidth="1"/>
    <col min="11007" max="11007" width="9.1796875" bestFit="1" customWidth="1"/>
    <col min="11008" max="11008" width="9.1796875" customWidth="1"/>
    <col min="11257" max="11257" width="34.1796875" customWidth="1"/>
    <col min="11258" max="11258" width="10.81640625" customWidth="1"/>
    <col min="11261" max="11261" width="9.453125" bestFit="1" customWidth="1"/>
    <col min="11262" max="11262" width="30.81640625" customWidth="1"/>
    <col min="11263" max="11263" width="9.1796875" bestFit="1" customWidth="1"/>
    <col min="11264" max="11264" width="9.1796875" customWidth="1"/>
    <col min="11513" max="11513" width="34.1796875" customWidth="1"/>
    <col min="11514" max="11514" width="10.81640625" customWidth="1"/>
    <col min="11517" max="11517" width="9.453125" bestFit="1" customWidth="1"/>
    <col min="11518" max="11518" width="30.81640625" customWidth="1"/>
    <col min="11519" max="11519" width="9.1796875" bestFit="1" customWidth="1"/>
    <col min="11520" max="11520" width="9.1796875" customWidth="1"/>
    <col min="11769" max="11769" width="34.1796875" customWidth="1"/>
    <col min="11770" max="11770" width="10.81640625" customWidth="1"/>
    <col min="11773" max="11773" width="9.453125" bestFit="1" customWidth="1"/>
    <col min="11774" max="11774" width="30.81640625" customWidth="1"/>
    <col min="11775" max="11775" width="9.1796875" bestFit="1" customWidth="1"/>
    <col min="11776" max="11776" width="9.1796875" customWidth="1"/>
    <col min="12025" max="12025" width="34.1796875" customWidth="1"/>
    <col min="12026" max="12026" width="10.81640625" customWidth="1"/>
    <col min="12029" max="12029" width="9.453125" bestFit="1" customWidth="1"/>
    <col min="12030" max="12030" width="30.81640625" customWidth="1"/>
    <col min="12031" max="12031" width="9.1796875" bestFit="1" customWidth="1"/>
    <col min="12032" max="12032" width="9.1796875" customWidth="1"/>
    <col min="12281" max="12281" width="34.1796875" customWidth="1"/>
    <col min="12282" max="12282" width="10.81640625" customWidth="1"/>
    <col min="12285" max="12285" width="9.453125" bestFit="1" customWidth="1"/>
    <col min="12286" max="12286" width="30.81640625" customWidth="1"/>
    <col min="12287" max="12287" width="9.1796875" bestFit="1" customWidth="1"/>
    <col min="12288" max="12288" width="9.1796875" customWidth="1"/>
    <col min="12537" max="12537" width="34.1796875" customWidth="1"/>
    <col min="12538" max="12538" width="10.81640625" customWidth="1"/>
    <col min="12541" max="12541" width="9.453125" bestFit="1" customWidth="1"/>
    <col min="12542" max="12542" width="30.81640625" customWidth="1"/>
    <col min="12543" max="12543" width="9.1796875" bestFit="1" customWidth="1"/>
    <col min="12544" max="12544" width="9.1796875" customWidth="1"/>
    <col min="12793" max="12793" width="34.1796875" customWidth="1"/>
    <col min="12794" max="12794" width="10.81640625" customWidth="1"/>
    <col min="12797" max="12797" width="9.453125" bestFit="1" customWidth="1"/>
    <col min="12798" max="12798" width="30.81640625" customWidth="1"/>
    <col min="12799" max="12799" width="9.1796875" bestFit="1" customWidth="1"/>
    <col min="12800" max="12800" width="9.1796875" customWidth="1"/>
    <col min="13049" max="13049" width="34.1796875" customWidth="1"/>
    <col min="13050" max="13050" width="10.81640625" customWidth="1"/>
    <col min="13053" max="13053" width="9.453125" bestFit="1" customWidth="1"/>
    <col min="13054" max="13054" width="30.81640625" customWidth="1"/>
    <col min="13055" max="13055" width="9.1796875" bestFit="1" customWidth="1"/>
    <col min="13056" max="13056" width="9.1796875" customWidth="1"/>
    <col min="13305" max="13305" width="34.1796875" customWidth="1"/>
    <col min="13306" max="13306" width="10.81640625" customWidth="1"/>
    <col min="13309" max="13309" width="9.453125" bestFit="1" customWidth="1"/>
    <col min="13310" max="13310" width="30.81640625" customWidth="1"/>
    <col min="13311" max="13311" width="9.1796875" bestFit="1" customWidth="1"/>
    <col min="13312" max="13312" width="9.1796875" customWidth="1"/>
    <col min="13561" max="13561" width="34.1796875" customWidth="1"/>
    <col min="13562" max="13562" width="10.81640625" customWidth="1"/>
    <col min="13565" max="13565" width="9.453125" bestFit="1" customWidth="1"/>
    <col min="13566" max="13566" width="30.81640625" customWidth="1"/>
    <col min="13567" max="13567" width="9.1796875" bestFit="1" customWidth="1"/>
    <col min="13568" max="13568" width="9.1796875" customWidth="1"/>
    <col min="13817" max="13817" width="34.1796875" customWidth="1"/>
    <col min="13818" max="13818" width="10.81640625" customWidth="1"/>
    <col min="13821" max="13821" width="9.453125" bestFit="1" customWidth="1"/>
    <col min="13822" max="13822" width="30.81640625" customWidth="1"/>
    <col min="13823" max="13823" width="9.1796875" bestFit="1" customWidth="1"/>
    <col min="13824" max="13824" width="9.1796875" customWidth="1"/>
    <col min="14073" max="14073" width="34.1796875" customWidth="1"/>
    <col min="14074" max="14074" width="10.81640625" customWidth="1"/>
    <col min="14077" max="14077" width="9.453125" bestFit="1" customWidth="1"/>
    <col min="14078" max="14078" width="30.81640625" customWidth="1"/>
    <col min="14079" max="14079" width="9.1796875" bestFit="1" customWidth="1"/>
    <col min="14080" max="14080" width="9.1796875" customWidth="1"/>
    <col min="14329" max="14329" width="34.1796875" customWidth="1"/>
    <col min="14330" max="14330" width="10.81640625" customWidth="1"/>
    <col min="14333" max="14333" width="9.453125" bestFit="1" customWidth="1"/>
    <col min="14334" max="14334" width="30.81640625" customWidth="1"/>
    <col min="14335" max="14335" width="9.1796875" bestFit="1" customWidth="1"/>
    <col min="14336" max="14336" width="9.1796875" customWidth="1"/>
    <col min="14585" max="14585" width="34.1796875" customWidth="1"/>
    <col min="14586" max="14586" width="10.81640625" customWidth="1"/>
    <col min="14589" max="14589" width="9.453125" bestFit="1" customWidth="1"/>
    <col min="14590" max="14590" width="30.81640625" customWidth="1"/>
    <col min="14591" max="14591" width="9.1796875" bestFit="1" customWidth="1"/>
    <col min="14592" max="14592" width="9.1796875" customWidth="1"/>
    <col min="14841" max="14841" width="34.1796875" customWidth="1"/>
    <col min="14842" max="14842" width="10.81640625" customWidth="1"/>
    <col min="14845" max="14845" width="9.453125" bestFit="1" customWidth="1"/>
    <col min="14846" max="14846" width="30.81640625" customWidth="1"/>
    <col min="14847" max="14847" width="9.1796875" bestFit="1" customWidth="1"/>
    <col min="14848" max="14848" width="9.1796875" customWidth="1"/>
    <col min="15097" max="15097" width="34.1796875" customWidth="1"/>
    <col min="15098" max="15098" width="10.81640625" customWidth="1"/>
    <col min="15101" max="15101" width="9.453125" bestFit="1" customWidth="1"/>
    <col min="15102" max="15102" width="30.81640625" customWidth="1"/>
    <col min="15103" max="15103" width="9.1796875" bestFit="1" customWidth="1"/>
    <col min="15104" max="15104" width="9.1796875" customWidth="1"/>
    <col min="15353" max="15353" width="34.1796875" customWidth="1"/>
    <col min="15354" max="15354" width="10.81640625" customWidth="1"/>
    <col min="15357" max="15357" width="9.453125" bestFit="1" customWidth="1"/>
    <col min="15358" max="15358" width="30.81640625" customWidth="1"/>
    <col min="15359" max="15359" width="9.1796875" bestFit="1" customWidth="1"/>
    <col min="15360" max="15360" width="9.1796875" customWidth="1"/>
    <col min="15609" max="15609" width="34.1796875" customWidth="1"/>
    <col min="15610" max="15610" width="10.81640625" customWidth="1"/>
    <col min="15613" max="15613" width="9.453125" bestFit="1" customWidth="1"/>
    <col min="15614" max="15614" width="30.81640625" customWidth="1"/>
    <col min="15615" max="15615" width="9.1796875" bestFit="1" customWidth="1"/>
    <col min="15616" max="15616" width="9.1796875" customWidth="1"/>
    <col min="15865" max="15865" width="34.1796875" customWidth="1"/>
    <col min="15866" max="15866" width="10.81640625" customWidth="1"/>
    <col min="15869" max="15869" width="9.453125" bestFit="1" customWidth="1"/>
    <col min="15870" max="15870" width="30.81640625" customWidth="1"/>
    <col min="15871" max="15871" width="9.1796875" bestFit="1" customWidth="1"/>
    <col min="15872" max="15872" width="9.1796875" customWidth="1"/>
    <col min="16121" max="16121" width="34.1796875" customWidth="1"/>
    <col min="16122" max="16122" width="10.81640625" customWidth="1"/>
    <col min="16125" max="16125" width="9.453125" bestFit="1" customWidth="1"/>
    <col min="16126" max="16126" width="30.81640625" customWidth="1"/>
    <col min="16127" max="16127" width="9.1796875" bestFit="1" customWidth="1"/>
    <col min="16128" max="16128" width="9.1796875" customWidth="1"/>
  </cols>
  <sheetData>
    <row r="1" spans="1:17" ht="16.5" x14ac:dyDescent="0.35">
      <c r="A1" s="73" t="s">
        <v>0</v>
      </c>
      <c r="B1" s="73"/>
      <c r="G1" s="43"/>
      <c r="L1" s="43"/>
    </row>
    <row r="2" spans="1:17" ht="15.5" x14ac:dyDescent="0.35">
      <c r="A2" s="77" t="s">
        <v>46</v>
      </c>
      <c r="B2" s="77"/>
      <c r="G2" s="43"/>
      <c r="L2" s="43"/>
    </row>
    <row r="3" spans="1:17" ht="13" x14ac:dyDescent="0.3">
      <c r="A3" s="78" t="s">
        <v>119</v>
      </c>
      <c r="B3" s="74"/>
      <c r="G3" s="43"/>
      <c r="L3" s="43"/>
    </row>
    <row r="4" spans="1:17" ht="15.5" x14ac:dyDescent="0.35">
      <c r="A4" s="2"/>
      <c r="B4" s="3"/>
      <c r="D4" s="75" t="s">
        <v>7</v>
      </c>
      <c r="E4" s="75"/>
      <c r="G4" s="43"/>
      <c r="L4" s="43"/>
    </row>
    <row r="5" spans="1:17" ht="15.5" x14ac:dyDescent="0.35">
      <c r="A5" s="75" t="s">
        <v>118</v>
      </c>
      <c r="B5" s="75"/>
      <c r="D5" s="76" t="s">
        <v>120</v>
      </c>
      <c r="E5" s="76"/>
      <c r="G5" s="44" t="s">
        <v>49</v>
      </c>
      <c r="L5" s="44" t="s">
        <v>50</v>
      </c>
      <c r="M5" s="4"/>
    </row>
    <row r="6" spans="1:17" ht="15.5" x14ac:dyDescent="0.35">
      <c r="A6" s="21" t="s">
        <v>9</v>
      </c>
      <c r="B6" s="37"/>
      <c r="D6" s="36"/>
      <c r="E6" s="36"/>
      <c r="G6" s="44"/>
      <c r="L6" s="43"/>
    </row>
    <row r="7" spans="1:17" ht="13" x14ac:dyDescent="0.3">
      <c r="A7" t="s">
        <v>2</v>
      </c>
      <c r="B7" s="5">
        <v>6114.96</v>
      </c>
      <c r="D7" s="19" t="s">
        <v>8</v>
      </c>
      <c r="E7" s="5"/>
      <c r="G7" s="45">
        <v>44203</v>
      </c>
      <c r="H7" s="7">
        <v>40</v>
      </c>
      <c r="I7" s="10" t="s">
        <v>31</v>
      </c>
      <c r="J7" s="10" t="s">
        <v>3</v>
      </c>
      <c r="L7" s="45">
        <v>44290</v>
      </c>
      <c r="M7" s="48" t="s">
        <v>69</v>
      </c>
      <c r="N7" s="7">
        <v>762.48</v>
      </c>
      <c r="O7" s="10" t="s">
        <v>70</v>
      </c>
      <c r="P7" s="6" t="s">
        <v>90</v>
      </c>
    </row>
    <row r="8" spans="1:17" x14ac:dyDescent="0.25">
      <c r="A8" t="s">
        <v>6</v>
      </c>
      <c r="B8" s="5">
        <v>301.25</v>
      </c>
      <c r="D8" s="10" t="s">
        <v>114</v>
      </c>
      <c r="E8" s="5">
        <f>5+5+330</f>
        <v>340</v>
      </c>
      <c r="G8" s="45">
        <v>44204</v>
      </c>
      <c r="H8" s="7">
        <v>20</v>
      </c>
      <c r="I8" s="10" t="s">
        <v>32</v>
      </c>
      <c r="J8" s="10" t="s">
        <v>3</v>
      </c>
      <c r="L8" s="45">
        <v>44338</v>
      </c>
      <c r="M8" s="10" t="s">
        <v>71</v>
      </c>
      <c r="N8" s="7">
        <v>25</v>
      </c>
      <c r="O8" s="10" t="s">
        <v>72</v>
      </c>
      <c r="P8" s="6" t="s">
        <v>90</v>
      </c>
      <c r="Q8" s="8"/>
    </row>
    <row r="9" spans="1:17" x14ac:dyDescent="0.25">
      <c r="A9" s="10" t="s">
        <v>25</v>
      </c>
      <c r="B9" s="5">
        <v>0</v>
      </c>
      <c r="D9" s="10" t="s">
        <v>115</v>
      </c>
      <c r="E9" s="5">
        <v>415</v>
      </c>
      <c r="G9" s="45">
        <v>44204</v>
      </c>
      <c r="H9" s="7">
        <v>50</v>
      </c>
      <c r="I9" s="10" t="s">
        <v>33</v>
      </c>
      <c r="J9" s="10" t="s">
        <v>3</v>
      </c>
      <c r="L9" s="45">
        <v>44487</v>
      </c>
      <c r="M9" t="s">
        <v>121</v>
      </c>
      <c r="N9" s="7">
        <v>225</v>
      </c>
      <c r="O9" t="s">
        <v>122</v>
      </c>
      <c r="P9" s="6" t="s">
        <v>90</v>
      </c>
      <c r="Q9" s="8"/>
    </row>
    <row r="10" spans="1:17" ht="13" x14ac:dyDescent="0.3">
      <c r="A10" s="11" t="s">
        <v>11</v>
      </c>
      <c r="B10" s="12">
        <f>SUM(B7:B9)</f>
        <v>6416.21</v>
      </c>
      <c r="D10" s="10" t="s">
        <v>132</v>
      </c>
      <c r="E10" s="5">
        <v>0</v>
      </c>
      <c r="G10" s="45">
        <v>44221</v>
      </c>
      <c r="H10" s="7">
        <v>50</v>
      </c>
      <c r="I10" s="10" t="s">
        <v>34</v>
      </c>
      <c r="J10" s="10" t="s">
        <v>3</v>
      </c>
      <c r="L10" s="43"/>
      <c r="N10" s="7"/>
      <c r="P10" s="6"/>
      <c r="Q10" s="9"/>
    </row>
    <row r="11" spans="1:17" x14ac:dyDescent="0.25">
      <c r="B11" s="14"/>
      <c r="D11" s="10" t="s">
        <v>196</v>
      </c>
      <c r="E11" s="5"/>
      <c r="G11" s="45">
        <v>44224</v>
      </c>
      <c r="H11" s="7">
        <v>30</v>
      </c>
      <c r="I11" s="10" t="s">
        <v>35</v>
      </c>
      <c r="J11" s="10" t="s">
        <v>3</v>
      </c>
      <c r="L11" s="43"/>
      <c r="P11" s="6"/>
      <c r="Q11" s="9"/>
    </row>
    <row r="12" spans="1:17" x14ac:dyDescent="0.25">
      <c r="A12" s="21" t="s">
        <v>10</v>
      </c>
      <c r="B12" s="14"/>
      <c r="D12" s="10" t="s">
        <v>102</v>
      </c>
      <c r="E12" s="5">
        <v>0</v>
      </c>
      <c r="G12" s="45">
        <v>44225</v>
      </c>
      <c r="H12" s="7">
        <v>25</v>
      </c>
      <c r="I12" s="10" t="s">
        <v>36</v>
      </c>
      <c r="J12" s="10" t="s">
        <v>3</v>
      </c>
      <c r="L12" s="43"/>
      <c r="P12" s="6"/>
      <c r="Q12" s="9"/>
    </row>
    <row r="13" spans="1:17" x14ac:dyDescent="0.25">
      <c r="A13" s="10" t="s">
        <v>16</v>
      </c>
      <c r="B13" s="14"/>
      <c r="D13" s="10" t="s">
        <v>65</v>
      </c>
      <c r="E13" s="5">
        <v>0</v>
      </c>
      <c r="G13" s="45">
        <v>44243</v>
      </c>
      <c r="H13" s="7">
        <v>50</v>
      </c>
      <c r="I13" s="10" t="s">
        <v>52</v>
      </c>
      <c r="J13" s="10" t="s">
        <v>3</v>
      </c>
      <c r="L13" s="43"/>
      <c r="P13" s="6"/>
      <c r="Q13" s="9"/>
    </row>
    <row r="14" spans="1:17" ht="13" x14ac:dyDescent="0.3">
      <c r="B14" s="5"/>
      <c r="D14" s="11" t="s">
        <v>4</v>
      </c>
      <c r="E14" s="22">
        <f>SUM(E8:E13)</f>
        <v>755</v>
      </c>
      <c r="G14" s="46">
        <v>44260</v>
      </c>
      <c r="H14" s="7">
        <v>25</v>
      </c>
      <c r="I14" s="10" t="s">
        <v>56</v>
      </c>
      <c r="J14" s="10" t="s">
        <v>3</v>
      </c>
      <c r="L14" s="43"/>
      <c r="P14" s="6"/>
      <c r="Q14" s="9"/>
    </row>
    <row r="15" spans="1:17" x14ac:dyDescent="0.25">
      <c r="E15" s="5"/>
      <c r="G15" s="45">
        <v>44261</v>
      </c>
      <c r="H15" s="7">
        <v>25</v>
      </c>
      <c r="I15" s="10" t="s">
        <v>57</v>
      </c>
      <c r="J15" s="10" t="s">
        <v>3</v>
      </c>
      <c r="L15" s="43"/>
      <c r="P15" s="6"/>
      <c r="Q15" s="9"/>
    </row>
    <row r="16" spans="1:17" ht="13" x14ac:dyDescent="0.3">
      <c r="D16" s="19" t="s">
        <v>12</v>
      </c>
      <c r="E16" s="19"/>
      <c r="G16" s="45">
        <v>44275</v>
      </c>
      <c r="H16" s="7">
        <v>10</v>
      </c>
      <c r="I16" s="10" t="s">
        <v>58</v>
      </c>
      <c r="J16" s="10" t="s">
        <v>3</v>
      </c>
      <c r="L16" s="43"/>
      <c r="P16" s="6"/>
      <c r="Q16" s="8"/>
    </row>
    <row r="17" spans="1:17" x14ac:dyDescent="0.25">
      <c r="A17" s="51" t="s">
        <v>64</v>
      </c>
      <c r="B17" s="14"/>
      <c r="D17" s="10" t="s">
        <v>13</v>
      </c>
      <c r="E17" s="5">
        <f>0.45+0.45+11.98</f>
        <v>12.88</v>
      </c>
      <c r="G17" s="45">
        <v>44284</v>
      </c>
      <c r="H17" s="7">
        <v>5</v>
      </c>
      <c r="I17" s="10" t="s">
        <v>59</v>
      </c>
      <c r="J17" s="10" t="s">
        <v>3</v>
      </c>
      <c r="L17" s="43"/>
      <c r="P17" s="5"/>
      <c r="Q17" s="8"/>
    </row>
    <row r="18" spans="1:17" ht="13" x14ac:dyDescent="0.3">
      <c r="A18" s="25" t="s">
        <v>60</v>
      </c>
      <c r="B18" s="14">
        <v>5919.61</v>
      </c>
      <c r="D18" s="10" t="s">
        <v>14</v>
      </c>
      <c r="E18" s="5">
        <v>3.75</v>
      </c>
      <c r="G18" s="45">
        <v>44291</v>
      </c>
      <c r="H18" s="30">
        <v>30</v>
      </c>
      <c r="I18" s="41" t="s">
        <v>74</v>
      </c>
      <c r="J18" s="10" t="s">
        <v>3</v>
      </c>
      <c r="L18" s="43"/>
      <c r="P18" s="5"/>
      <c r="Q18" s="8"/>
    </row>
    <row r="19" spans="1:17" ht="13" x14ac:dyDescent="0.3">
      <c r="A19" s="25" t="s">
        <v>61</v>
      </c>
      <c r="B19" s="14">
        <f>E28</f>
        <v>496.6</v>
      </c>
      <c r="D19" s="10" t="s">
        <v>73</v>
      </c>
      <c r="E19" s="5"/>
      <c r="G19" s="45">
        <v>44292</v>
      </c>
      <c r="H19" s="30">
        <v>30</v>
      </c>
      <c r="I19" s="50" t="s">
        <v>75</v>
      </c>
      <c r="J19" s="10" t="s">
        <v>3</v>
      </c>
      <c r="K19" s="31"/>
      <c r="L19" s="43"/>
      <c r="P19" s="5"/>
      <c r="Q19" s="8"/>
    </row>
    <row r="20" spans="1:17" ht="13" x14ac:dyDescent="0.3">
      <c r="A20" s="25" t="s">
        <v>62</v>
      </c>
      <c r="B20" s="39">
        <f>B18+B19</f>
        <v>6416.21</v>
      </c>
      <c r="D20" s="10" t="s">
        <v>210</v>
      </c>
      <c r="E20" s="5"/>
      <c r="G20" s="45">
        <v>44293</v>
      </c>
      <c r="H20" s="30">
        <v>50</v>
      </c>
      <c r="I20" s="50" t="s">
        <v>76</v>
      </c>
      <c r="J20" s="10" t="s">
        <v>3</v>
      </c>
      <c r="K20" s="31"/>
      <c r="L20" s="43"/>
      <c r="P20" s="5"/>
      <c r="Q20" s="8"/>
    </row>
    <row r="21" spans="1:17" ht="13" x14ac:dyDescent="0.3">
      <c r="A21" s="25"/>
      <c r="B21" s="27"/>
      <c r="D21" s="10" t="s">
        <v>17</v>
      </c>
      <c r="E21" s="5">
        <v>16.77</v>
      </c>
      <c r="G21" s="45">
        <v>44294</v>
      </c>
      <c r="H21" s="49">
        <v>25</v>
      </c>
      <c r="I21" s="50" t="s">
        <v>77</v>
      </c>
      <c r="J21" s="10" t="s">
        <v>3</v>
      </c>
      <c r="K21" s="31"/>
      <c r="L21" s="43"/>
      <c r="P21" s="5"/>
      <c r="Q21" s="8"/>
    </row>
    <row r="22" spans="1:17" ht="13" x14ac:dyDescent="0.3">
      <c r="A22" s="42" t="s">
        <v>63</v>
      </c>
      <c r="B22" s="40">
        <f>B10-B20</f>
        <v>0</v>
      </c>
      <c r="D22" s="10" t="s">
        <v>19</v>
      </c>
      <c r="E22" s="5"/>
      <c r="G22" s="45">
        <v>44294</v>
      </c>
      <c r="H22" s="49">
        <v>50</v>
      </c>
      <c r="I22" s="50" t="s">
        <v>78</v>
      </c>
      <c r="J22" s="10" t="s">
        <v>3</v>
      </c>
      <c r="K22" s="31"/>
      <c r="L22" s="43"/>
      <c r="P22" s="5"/>
      <c r="Q22" s="8"/>
    </row>
    <row r="23" spans="1:17" x14ac:dyDescent="0.25">
      <c r="D23" s="10" t="s">
        <v>204</v>
      </c>
      <c r="E23" s="5">
        <v>225</v>
      </c>
      <c r="G23" s="45">
        <v>44299</v>
      </c>
      <c r="H23" s="49">
        <v>50</v>
      </c>
      <c r="I23" s="50" t="s">
        <v>79</v>
      </c>
      <c r="J23" s="10" t="s">
        <v>3</v>
      </c>
      <c r="K23" s="31"/>
      <c r="L23" s="43"/>
      <c r="P23" s="6"/>
      <c r="Q23" s="8"/>
    </row>
    <row r="24" spans="1:17" x14ac:dyDescent="0.25">
      <c r="D24" s="10" t="s">
        <v>203</v>
      </c>
      <c r="G24" s="45">
        <v>44299</v>
      </c>
      <c r="H24" s="49">
        <v>15</v>
      </c>
      <c r="I24" s="50" t="s">
        <v>80</v>
      </c>
      <c r="J24" s="10" t="s">
        <v>3</v>
      </c>
      <c r="K24" s="31"/>
      <c r="L24" s="43"/>
      <c r="P24" s="5"/>
      <c r="Q24" s="5"/>
    </row>
    <row r="25" spans="1:17" x14ac:dyDescent="0.25">
      <c r="C25" s="10"/>
      <c r="D25" s="10" t="s">
        <v>205</v>
      </c>
      <c r="F25" s="10"/>
      <c r="G25" s="45">
        <v>44300</v>
      </c>
      <c r="H25" s="49">
        <v>25</v>
      </c>
      <c r="I25" s="50" t="s">
        <v>81</v>
      </c>
      <c r="J25" s="10" t="s">
        <v>3</v>
      </c>
      <c r="K25" s="15"/>
      <c r="L25" s="43"/>
      <c r="P25" s="5"/>
      <c r="Q25" s="5"/>
    </row>
    <row r="26" spans="1:17" ht="13" x14ac:dyDescent="0.3">
      <c r="C26" s="10"/>
      <c r="D26" s="11" t="s">
        <v>5</v>
      </c>
      <c r="E26" s="12">
        <f>SUM(E17:E23)</f>
        <v>258.39999999999998</v>
      </c>
      <c r="F26" s="10"/>
      <c r="G26" s="45">
        <v>44300</v>
      </c>
      <c r="H26" s="49">
        <v>5</v>
      </c>
      <c r="I26" s="50" t="s">
        <v>82</v>
      </c>
      <c r="J26" s="10" t="s">
        <v>3</v>
      </c>
      <c r="K26" s="15"/>
      <c r="L26" s="43"/>
      <c r="P26" s="5"/>
      <c r="Q26" s="5"/>
    </row>
    <row r="27" spans="1:17" x14ac:dyDescent="0.25">
      <c r="C27" s="10"/>
      <c r="E27" s="5"/>
      <c r="F27" s="10"/>
      <c r="G27" s="45">
        <v>44300</v>
      </c>
      <c r="H27" s="49">
        <v>25</v>
      </c>
      <c r="I27" s="50" t="s">
        <v>83</v>
      </c>
      <c r="J27" s="10" t="s">
        <v>3</v>
      </c>
      <c r="K27" s="15"/>
      <c r="L27" s="43"/>
      <c r="P27" s="5"/>
      <c r="Q27" s="5"/>
    </row>
    <row r="28" spans="1:17" ht="13" x14ac:dyDescent="0.3">
      <c r="C28" s="10"/>
      <c r="D28" s="11" t="s">
        <v>15</v>
      </c>
      <c r="E28" s="23">
        <f>E14-E26</f>
        <v>496.6</v>
      </c>
      <c r="F28" s="10"/>
      <c r="G28" s="45">
        <v>44300</v>
      </c>
      <c r="H28" s="49">
        <v>50</v>
      </c>
      <c r="I28" s="50" t="s">
        <v>84</v>
      </c>
      <c r="J28" s="10" t="s">
        <v>3</v>
      </c>
      <c r="K28" s="15"/>
      <c r="L28" s="43"/>
      <c r="P28" s="5"/>
      <c r="Q28" s="5"/>
    </row>
    <row r="29" spans="1:17" x14ac:dyDescent="0.25">
      <c r="C29" s="10"/>
      <c r="F29" s="10"/>
      <c r="G29" s="45">
        <v>44300</v>
      </c>
      <c r="H29" s="49">
        <v>40</v>
      </c>
      <c r="I29" s="50" t="s">
        <v>85</v>
      </c>
      <c r="J29" s="10" t="s">
        <v>3</v>
      </c>
      <c r="K29" s="13"/>
      <c r="L29" s="43"/>
      <c r="P29" s="5"/>
      <c r="Q29" s="5"/>
    </row>
    <row r="30" spans="1:17" x14ac:dyDescent="0.25">
      <c r="D30" s="10"/>
      <c r="E30" s="10"/>
      <c r="G30" s="45">
        <v>44303</v>
      </c>
      <c r="H30" s="49">
        <v>40</v>
      </c>
      <c r="I30" s="50" t="s">
        <v>86</v>
      </c>
      <c r="J30" s="10" t="s">
        <v>3</v>
      </c>
      <c r="L30" s="43"/>
      <c r="P30" s="5"/>
      <c r="Q30" s="5"/>
    </row>
    <row r="31" spans="1:17" x14ac:dyDescent="0.25">
      <c r="D31" s="10"/>
      <c r="E31" s="10"/>
      <c r="G31" s="45">
        <v>44315</v>
      </c>
      <c r="H31" s="7">
        <v>5</v>
      </c>
      <c r="I31" s="10" t="s">
        <v>59</v>
      </c>
      <c r="J31" s="10" t="s">
        <v>3</v>
      </c>
      <c r="L31" s="43"/>
      <c r="P31" s="5"/>
      <c r="Q31" s="5"/>
    </row>
    <row r="32" spans="1:17" x14ac:dyDescent="0.25">
      <c r="D32" s="10"/>
      <c r="E32" s="10"/>
      <c r="G32" s="45">
        <v>44319</v>
      </c>
      <c r="H32" s="49">
        <v>30</v>
      </c>
      <c r="I32" s="10" t="s">
        <v>91</v>
      </c>
      <c r="J32" s="10" t="s">
        <v>3</v>
      </c>
      <c r="L32" s="47"/>
      <c r="M32" s="10"/>
      <c r="P32" s="5"/>
      <c r="Q32" s="5"/>
    </row>
    <row r="33" spans="1:17" x14ac:dyDescent="0.25">
      <c r="D33" s="10"/>
      <c r="E33" s="10"/>
      <c r="G33" s="45">
        <v>44324</v>
      </c>
      <c r="H33" s="49">
        <v>50</v>
      </c>
      <c r="I33" s="10" t="s">
        <v>92</v>
      </c>
      <c r="J33" s="10" t="s">
        <v>3</v>
      </c>
      <c r="L33" s="47"/>
      <c r="M33" s="10"/>
      <c r="P33" s="5"/>
      <c r="Q33" s="5"/>
    </row>
    <row r="34" spans="1:17" x14ac:dyDescent="0.25">
      <c r="D34" s="10"/>
      <c r="E34" s="10"/>
      <c r="G34" s="45">
        <v>44325</v>
      </c>
      <c r="H34" s="49">
        <v>50</v>
      </c>
      <c r="I34" s="10" t="s">
        <v>93</v>
      </c>
      <c r="J34" s="10" t="s">
        <v>3</v>
      </c>
      <c r="L34" s="47"/>
      <c r="M34" s="10"/>
      <c r="P34" s="5"/>
      <c r="Q34" s="5"/>
    </row>
    <row r="35" spans="1:17" x14ac:dyDescent="0.25">
      <c r="A35" s="24"/>
      <c r="B35" s="14"/>
      <c r="G35" s="45">
        <v>44333</v>
      </c>
      <c r="H35" s="49">
        <v>15</v>
      </c>
      <c r="I35" s="10" t="s">
        <v>94</v>
      </c>
      <c r="J35" s="10" t="s">
        <v>3</v>
      </c>
      <c r="K35" s="13"/>
      <c r="L35" s="47"/>
      <c r="M35" s="10"/>
      <c r="P35" s="5"/>
      <c r="Q35" s="5"/>
    </row>
    <row r="36" spans="1:17" x14ac:dyDescent="0.25">
      <c r="A36" s="24"/>
      <c r="B36" s="14"/>
      <c r="G36" s="45">
        <v>44336</v>
      </c>
      <c r="H36" s="49">
        <v>50</v>
      </c>
      <c r="I36" s="10" t="s">
        <v>95</v>
      </c>
      <c r="J36" s="10" t="s">
        <v>3</v>
      </c>
      <c r="K36" s="13"/>
      <c r="L36" s="47"/>
      <c r="M36" s="10"/>
      <c r="P36" s="5"/>
      <c r="Q36" s="5"/>
    </row>
    <row r="37" spans="1:17" x14ac:dyDescent="0.25">
      <c r="A37" s="24"/>
      <c r="B37" s="14"/>
      <c r="G37" s="45">
        <v>44345</v>
      </c>
      <c r="H37" s="49">
        <v>5</v>
      </c>
      <c r="I37" s="10" t="s">
        <v>59</v>
      </c>
      <c r="J37" s="10" t="s">
        <v>3</v>
      </c>
      <c r="K37" s="13"/>
      <c r="L37" s="43"/>
      <c r="P37" s="5"/>
      <c r="Q37" s="5"/>
    </row>
    <row r="38" spans="1:17" x14ac:dyDescent="0.25">
      <c r="A38" s="24"/>
      <c r="B38" s="14"/>
      <c r="G38" s="45">
        <v>44376</v>
      </c>
      <c r="H38" s="49">
        <v>5</v>
      </c>
      <c r="I38" s="10" t="s">
        <v>59</v>
      </c>
      <c r="J38" s="10" t="s">
        <v>3</v>
      </c>
      <c r="K38" s="13"/>
      <c r="L38" s="43"/>
      <c r="P38" s="5"/>
      <c r="Q38" s="5"/>
    </row>
    <row r="39" spans="1:17" x14ac:dyDescent="0.25">
      <c r="A39" s="24"/>
      <c r="B39" s="14"/>
      <c r="G39" s="45">
        <v>44382</v>
      </c>
      <c r="H39" s="49">
        <v>50</v>
      </c>
      <c r="I39" s="10" t="s">
        <v>103</v>
      </c>
      <c r="J39" s="7" t="s">
        <v>104</v>
      </c>
      <c r="L39" s="43"/>
      <c r="P39" s="5"/>
      <c r="Q39" s="5"/>
    </row>
    <row r="40" spans="1:17" x14ac:dyDescent="0.25">
      <c r="A40" s="24"/>
      <c r="B40" s="14"/>
      <c r="G40" s="45">
        <v>44382</v>
      </c>
      <c r="H40" s="49">
        <v>50</v>
      </c>
      <c r="I40" s="10" t="s">
        <v>105</v>
      </c>
      <c r="J40" s="7" t="s">
        <v>104</v>
      </c>
      <c r="L40" s="47"/>
      <c r="M40" s="10"/>
      <c r="P40" s="5"/>
      <c r="Q40" s="5"/>
    </row>
    <row r="41" spans="1:17" x14ac:dyDescent="0.25">
      <c r="G41" s="45">
        <v>44382</v>
      </c>
      <c r="H41" s="49">
        <v>10</v>
      </c>
      <c r="I41" s="10" t="s">
        <v>106</v>
      </c>
      <c r="J41" s="7" t="s">
        <v>104</v>
      </c>
      <c r="L41" s="47"/>
      <c r="M41" s="10"/>
      <c r="P41" s="5"/>
      <c r="Q41" s="5"/>
    </row>
    <row r="42" spans="1:17" x14ac:dyDescent="0.25">
      <c r="G42" s="45">
        <v>44382</v>
      </c>
      <c r="H42" s="49">
        <v>50</v>
      </c>
      <c r="I42" s="10" t="s">
        <v>107</v>
      </c>
      <c r="J42" s="7" t="s">
        <v>104</v>
      </c>
      <c r="L42" s="43"/>
      <c r="P42" s="5"/>
      <c r="Q42" s="5"/>
    </row>
    <row r="43" spans="1:17" x14ac:dyDescent="0.25">
      <c r="G43" s="45">
        <v>44384</v>
      </c>
      <c r="H43" s="49">
        <v>50</v>
      </c>
      <c r="I43" s="10" t="s">
        <v>108</v>
      </c>
      <c r="J43" s="10" t="s">
        <v>3</v>
      </c>
      <c r="K43" s="13"/>
      <c r="L43" s="43"/>
    </row>
    <row r="44" spans="1:17" x14ac:dyDescent="0.25">
      <c r="C44" s="15"/>
      <c r="F44" s="15"/>
      <c r="G44" s="45">
        <v>44406</v>
      </c>
      <c r="H44" s="49">
        <v>40</v>
      </c>
      <c r="I44" s="10" t="s">
        <v>109</v>
      </c>
      <c r="J44" s="10" t="s">
        <v>3</v>
      </c>
      <c r="K44" s="13"/>
      <c r="L44" s="43"/>
    </row>
    <row r="45" spans="1:17" x14ac:dyDescent="0.25">
      <c r="G45" s="45">
        <v>44406</v>
      </c>
      <c r="H45" s="49">
        <v>5</v>
      </c>
      <c r="I45" s="10" t="s">
        <v>59</v>
      </c>
      <c r="J45" s="10" t="s">
        <v>3</v>
      </c>
      <c r="L45" s="43"/>
    </row>
    <row r="46" spans="1:17" x14ac:dyDescent="0.25">
      <c r="G46" s="52" t="s">
        <v>123</v>
      </c>
      <c r="H46" s="49">
        <v>5</v>
      </c>
      <c r="I46" s="10" t="s">
        <v>59</v>
      </c>
      <c r="J46" s="10" t="s">
        <v>3</v>
      </c>
      <c r="L46" s="43"/>
    </row>
    <row r="47" spans="1:17" x14ac:dyDescent="0.25">
      <c r="G47" s="52" t="s">
        <v>124</v>
      </c>
      <c r="H47" s="49">
        <v>5</v>
      </c>
      <c r="I47" s="10" t="s">
        <v>59</v>
      </c>
      <c r="J47" s="10" t="s">
        <v>3</v>
      </c>
      <c r="L47" s="47"/>
      <c r="M47" s="10"/>
    </row>
    <row r="48" spans="1:17" x14ac:dyDescent="0.25">
      <c r="G48" s="52" t="s">
        <v>125</v>
      </c>
      <c r="H48" s="49">
        <v>5</v>
      </c>
      <c r="I48" s="10" t="s">
        <v>59</v>
      </c>
      <c r="J48" s="10" t="s">
        <v>3</v>
      </c>
      <c r="K48" s="13"/>
      <c r="L48" s="43"/>
    </row>
    <row r="49" spans="4:13" x14ac:dyDescent="0.25">
      <c r="D49" s="15"/>
      <c r="E49" s="15"/>
      <c r="G49" s="52" t="s">
        <v>125</v>
      </c>
      <c r="H49" s="49">
        <v>100</v>
      </c>
      <c r="I49" s="10" t="s">
        <v>126</v>
      </c>
      <c r="J49" s="10" t="s">
        <v>3</v>
      </c>
      <c r="L49" s="43"/>
    </row>
    <row r="50" spans="4:13" x14ac:dyDescent="0.25">
      <c r="G50" s="52" t="s">
        <v>125</v>
      </c>
      <c r="H50" s="49">
        <v>50</v>
      </c>
      <c r="I50" s="10" t="s">
        <v>127</v>
      </c>
      <c r="J50" s="10" t="s">
        <v>3</v>
      </c>
      <c r="L50" s="43"/>
    </row>
    <row r="51" spans="4:13" x14ac:dyDescent="0.25">
      <c r="G51" s="52" t="s">
        <v>125</v>
      </c>
      <c r="H51" s="49">
        <v>40</v>
      </c>
      <c r="I51" s="10" t="s">
        <v>128</v>
      </c>
      <c r="J51" s="10" t="s">
        <v>3</v>
      </c>
      <c r="L51" s="43"/>
    </row>
    <row r="52" spans="4:13" x14ac:dyDescent="0.25">
      <c r="G52" s="52" t="s">
        <v>125</v>
      </c>
      <c r="H52" s="49">
        <v>50</v>
      </c>
      <c r="I52" s="10" t="s">
        <v>129</v>
      </c>
      <c r="J52" s="10" t="s">
        <v>3</v>
      </c>
      <c r="L52" s="47"/>
      <c r="M52" s="10"/>
    </row>
    <row r="53" spans="4:13" x14ac:dyDescent="0.25">
      <c r="G53" s="52" t="s">
        <v>125</v>
      </c>
      <c r="H53" s="49">
        <v>15</v>
      </c>
      <c r="I53" s="10" t="s">
        <v>130</v>
      </c>
      <c r="J53" s="10" t="s">
        <v>3</v>
      </c>
      <c r="L53" s="43"/>
    </row>
    <row r="54" spans="4:13" x14ac:dyDescent="0.25">
      <c r="G54" s="52" t="s">
        <v>125</v>
      </c>
      <c r="H54" s="49">
        <v>20</v>
      </c>
      <c r="I54" s="10" t="s">
        <v>95</v>
      </c>
      <c r="J54" s="10" t="s">
        <v>3</v>
      </c>
      <c r="L54" s="43"/>
    </row>
    <row r="55" spans="4:13" x14ac:dyDescent="0.25">
      <c r="G55" s="52" t="s">
        <v>125</v>
      </c>
      <c r="H55" s="49">
        <v>50</v>
      </c>
      <c r="I55" s="10" t="s">
        <v>131</v>
      </c>
      <c r="J55" s="10" t="s">
        <v>3</v>
      </c>
      <c r="L55" s="43"/>
    </row>
    <row r="56" spans="4:13" x14ac:dyDescent="0.25">
      <c r="G56" s="52" t="s">
        <v>125</v>
      </c>
      <c r="H56" s="49">
        <v>200</v>
      </c>
      <c r="I56" s="10" t="s">
        <v>133</v>
      </c>
      <c r="J56" s="10" t="s">
        <v>104</v>
      </c>
      <c r="L56" s="43"/>
    </row>
    <row r="57" spans="4:13" x14ac:dyDescent="0.25">
      <c r="G57" s="52" t="s">
        <v>125</v>
      </c>
      <c r="H57" s="49">
        <v>25</v>
      </c>
      <c r="J57" s="10" t="s">
        <v>104</v>
      </c>
      <c r="L57" s="43"/>
    </row>
    <row r="58" spans="4:13" x14ac:dyDescent="0.25">
      <c r="G58" s="52" t="s">
        <v>125</v>
      </c>
      <c r="H58" s="49">
        <v>30</v>
      </c>
      <c r="J58" s="10" t="s">
        <v>104</v>
      </c>
      <c r="L58" s="43"/>
    </row>
    <row r="59" spans="4:13" x14ac:dyDescent="0.25">
      <c r="G59" s="52" t="s">
        <v>125</v>
      </c>
      <c r="H59" s="49">
        <v>50</v>
      </c>
      <c r="J59" s="10" t="s">
        <v>104</v>
      </c>
      <c r="L59" s="43"/>
    </row>
    <row r="60" spans="4:13" x14ac:dyDescent="0.25">
      <c r="G60" s="52" t="s">
        <v>125</v>
      </c>
      <c r="H60" s="49">
        <v>30</v>
      </c>
      <c r="J60" s="10" t="s">
        <v>104</v>
      </c>
      <c r="L60" s="43"/>
    </row>
    <row r="61" spans="4:13" x14ac:dyDescent="0.25">
      <c r="G61" s="52" t="s">
        <v>125</v>
      </c>
      <c r="H61" s="49">
        <v>40</v>
      </c>
      <c r="J61" s="10" t="s">
        <v>104</v>
      </c>
      <c r="L61" s="43"/>
    </row>
    <row r="62" spans="4:13" x14ac:dyDescent="0.25">
      <c r="G62" s="52" t="s">
        <v>125</v>
      </c>
      <c r="H62" s="49">
        <v>40</v>
      </c>
      <c r="J62" s="10" t="s">
        <v>104</v>
      </c>
      <c r="L62" s="43"/>
    </row>
    <row r="63" spans="4:13" x14ac:dyDescent="0.25">
      <c r="L63" s="43"/>
    </row>
    <row r="64" spans="4:13" x14ac:dyDescent="0.25">
      <c r="L64" s="43"/>
    </row>
    <row r="65" spans="3:6" x14ac:dyDescent="0.25">
      <c r="C65" s="16"/>
      <c r="F65" s="16"/>
    </row>
    <row r="70" spans="3:6" x14ac:dyDescent="0.25">
      <c r="D70" s="16"/>
      <c r="E70" s="16"/>
    </row>
  </sheetData>
  <mergeCells count="6">
    <mergeCell ref="A1:B1"/>
    <mergeCell ref="A2:B2"/>
    <mergeCell ref="A3:B3"/>
    <mergeCell ref="D4:E4"/>
    <mergeCell ref="A5:B5"/>
    <mergeCell ref="D5:E5"/>
  </mergeCells>
  <phoneticPr fontId="13" type="noConversion"/>
  <printOptions horizontalCentered="1" verticalCentered="1"/>
  <pageMargins left="0.75" right="0.75" top="0.59" bottom="0.44" header="0.5" footer="0.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FS as at Jan 31 2021</vt:lpstr>
      <vt:lpstr>January 2021</vt:lpstr>
      <vt:lpstr>Feb 2021 </vt:lpstr>
      <vt:lpstr>March 2021</vt:lpstr>
      <vt:lpstr>April 2021 </vt:lpstr>
      <vt:lpstr>May 2021</vt:lpstr>
      <vt:lpstr>June 2021</vt:lpstr>
      <vt:lpstr>July 2021 </vt:lpstr>
      <vt:lpstr>Aug to Oct 2021</vt:lpstr>
      <vt:lpstr>Nov and Dec 2021 </vt:lpstr>
      <vt:lpstr>2021 Year end Statements</vt:lpstr>
      <vt:lpstr>TD Nov and Dec</vt:lpstr>
      <vt:lpstr>Paypal Nov and Dec</vt:lpstr>
      <vt:lpstr>Financial Statements slide</vt:lpstr>
      <vt:lpstr>Financial Statements July 2021</vt:lpstr>
      <vt:lpstr>Financial Statements Oct 2021</vt:lpstr>
      <vt:lpstr>'2021 Year end Statements'!Print_Area</vt:lpstr>
      <vt:lpstr>'April 2021 '!Print_Area</vt:lpstr>
      <vt:lpstr>'Aug to Oct 2021'!Print_Area</vt:lpstr>
      <vt:lpstr>'Feb 2021 '!Print_Area</vt:lpstr>
      <vt:lpstr>'Financial Statements July 2021'!Print_Area</vt:lpstr>
      <vt:lpstr>'Financial Statements Oct 2021'!Print_Area</vt:lpstr>
      <vt:lpstr>'Financial Statements slide'!Print_Area</vt:lpstr>
      <vt:lpstr>'FS as at Jan 31 2021'!Print_Area</vt:lpstr>
      <vt:lpstr>'January 2021'!Print_Area</vt:lpstr>
      <vt:lpstr>'July 2021 '!Print_Area</vt:lpstr>
      <vt:lpstr>'June 2021'!Print_Area</vt:lpstr>
      <vt:lpstr>'March 2021'!Print_Area</vt:lpstr>
      <vt:lpstr>'May 2021'!Print_Area</vt:lpstr>
      <vt:lpstr>'Nov and Dec 2021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English</dc:creator>
  <cp:lastModifiedBy>Renee English</cp:lastModifiedBy>
  <dcterms:created xsi:type="dcterms:W3CDTF">2020-12-15T19:18:30Z</dcterms:created>
  <dcterms:modified xsi:type="dcterms:W3CDTF">2022-02-22T23:57:55Z</dcterms:modified>
</cp:coreProperties>
</file>